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55" tabRatio="335" activeTab="0"/>
  </bookViews>
  <sheets>
    <sheet name="buget" sheetId="1" r:id="rId1"/>
  </sheets>
  <definedNames/>
  <calcPr fullCalcOnLoad="1"/>
</workbook>
</file>

<file path=xl/sharedStrings.xml><?xml version="1.0" encoding="utf-8"?>
<sst xmlns="http://schemas.openxmlformats.org/spreadsheetml/2006/main" count="289" uniqueCount="167">
  <si>
    <t>10</t>
  </si>
  <si>
    <t>INSTITUŢIA PREFECTULUI- JUDEŢUL SATU MARE</t>
  </si>
  <si>
    <t>10.01</t>
  </si>
  <si>
    <t>10.03.01</t>
  </si>
  <si>
    <t>10.03.02</t>
  </si>
  <si>
    <t>10.03.03</t>
  </si>
  <si>
    <t>10.03.04</t>
  </si>
  <si>
    <t>20.01</t>
  </si>
  <si>
    <t>20.02</t>
  </si>
  <si>
    <t>20.05</t>
  </si>
  <si>
    <t>Bunuri de natura obiectelor de inventar</t>
  </si>
  <si>
    <t>20.06.01</t>
  </si>
  <si>
    <t>20.06.02</t>
  </si>
  <si>
    <t>20.11</t>
  </si>
  <si>
    <t>20.13</t>
  </si>
  <si>
    <t>20.30</t>
  </si>
  <si>
    <t>Alte cheltuieli</t>
  </si>
  <si>
    <t>10.02</t>
  </si>
  <si>
    <t>10.03.06</t>
  </si>
  <si>
    <t>Cheltuieli cu salariile, în bani</t>
  </si>
  <si>
    <t>10.01.01</t>
  </si>
  <si>
    <t>Salarii de bază</t>
  </si>
  <si>
    <t>10.01.05</t>
  </si>
  <si>
    <t>Spor pentru condiţii de muncă</t>
  </si>
  <si>
    <t>10.01.06</t>
  </si>
  <si>
    <t>Alte sporuri</t>
  </si>
  <si>
    <t>10.01.07</t>
  </si>
  <si>
    <t>Ore suplimentare</t>
  </si>
  <si>
    <t>10.01.08</t>
  </si>
  <si>
    <t>10.01.12</t>
  </si>
  <si>
    <t>Indemnizaţii platite unor persoane din afara unităţii</t>
  </si>
  <si>
    <t>10.01.13</t>
  </si>
  <si>
    <t>Indemnizaţii de delegare</t>
  </si>
  <si>
    <t>10.01.30</t>
  </si>
  <si>
    <t>Alte drepturi salariale în bani</t>
  </si>
  <si>
    <t>Cheltuielile cu salariile în natură</t>
  </si>
  <si>
    <t>10.02.02</t>
  </si>
  <si>
    <t>Norme de hrană</t>
  </si>
  <si>
    <t>10.02.03</t>
  </si>
  <si>
    <t>Uniforme şi echipament obligatoriu</t>
  </si>
  <si>
    <t>10.02.30</t>
  </si>
  <si>
    <t>Alte drepturi salariale în natură</t>
  </si>
  <si>
    <t>10.03</t>
  </si>
  <si>
    <t>Contribuţii</t>
  </si>
  <si>
    <t>Contribuţii de asigurări sociale de stat</t>
  </si>
  <si>
    <t>Contribuţii de asigurări de şomaj</t>
  </si>
  <si>
    <t>Contribuţii de asigurări sociale de sănătate</t>
  </si>
  <si>
    <t>Contribuţii pentru concedii şi indemnizaţii</t>
  </si>
  <si>
    <t>Bunuri şi servicii</t>
  </si>
  <si>
    <t>20.01.01</t>
  </si>
  <si>
    <t>Furnituri de birou</t>
  </si>
  <si>
    <t>20.01.02</t>
  </si>
  <si>
    <t>Materiale pentru curăţenie</t>
  </si>
  <si>
    <t>20.01.03</t>
  </si>
  <si>
    <t>Incălzit, iluminat şi forţa motrice</t>
  </si>
  <si>
    <t>20.01.04</t>
  </si>
  <si>
    <t>Apă, canal şi salubritate</t>
  </si>
  <si>
    <t>20.01.05</t>
  </si>
  <si>
    <t>Carburanţi şi lubrifianţi</t>
  </si>
  <si>
    <t>20.01.06</t>
  </si>
  <si>
    <t>Piese de schimb</t>
  </si>
  <si>
    <t>20.01.08</t>
  </si>
  <si>
    <t>Poşta, telecomunicaţii, radio, tv, internet</t>
  </si>
  <si>
    <t>20.01.09</t>
  </si>
  <si>
    <t>Materiale şi prest serv cu caracter funcţional</t>
  </si>
  <si>
    <t>20.01.30</t>
  </si>
  <si>
    <t xml:space="preserve">Alte bunuri şi serv pentru întreţinere şi funcţionare </t>
  </si>
  <si>
    <t>Reparaţii curente</t>
  </si>
  <si>
    <t>20.06</t>
  </si>
  <si>
    <t>Deplasări, detaşări, transferări</t>
  </si>
  <si>
    <t>Pregătire profesională</t>
  </si>
  <si>
    <t>Deplasări interne</t>
  </si>
  <si>
    <t>Deplasări în străinătate</t>
  </si>
  <si>
    <t>Cărţi, publicaţii şi materiale documentare</t>
  </si>
  <si>
    <t>20.30.02</t>
  </si>
  <si>
    <t>20.30.30</t>
  </si>
  <si>
    <t>Protocol şi reprezentare</t>
  </si>
  <si>
    <t>Alte cheltuieli cu bunuri şi servicii</t>
  </si>
  <si>
    <t>Contr pentru asig de accid de muncă şi boli prof</t>
  </si>
  <si>
    <t>20.30.01</t>
  </si>
  <si>
    <t>20.30.03</t>
  </si>
  <si>
    <t>20.30.07</t>
  </si>
  <si>
    <t>Reclamă şi publicitate</t>
  </si>
  <si>
    <t>Prime de asigurare non-viaţă</t>
  </si>
  <si>
    <t>Fondul conducătorului instituţiei</t>
  </si>
  <si>
    <t>20.05.30</t>
  </si>
  <si>
    <t>Alte obiecte de inventar</t>
  </si>
  <si>
    <t>10.01.09</t>
  </si>
  <si>
    <t>Prima de vacanţă</t>
  </si>
  <si>
    <t>20.14</t>
  </si>
  <si>
    <t>Protecţia muncii</t>
  </si>
  <si>
    <t>71.01</t>
  </si>
  <si>
    <t>71.01.01</t>
  </si>
  <si>
    <t>71.01.02</t>
  </si>
  <si>
    <t>71.01.03</t>
  </si>
  <si>
    <t>71.01.30</t>
  </si>
  <si>
    <t>71.03</t>
  </si>
  <si>
    <t xml:space="preserve">Construcţii </t>
  </si>
  <si>
    <t>Alte active fixe</t>
  </si>
  <si>
    <t>Reparaţii capitale</t>
  </si>
  <si>
    <t>Cod</t>
  </si>
  <si>
    <t>CHELTUIELI CURENTE</t>
  </si>
  <si>
    <t>TITLUL I CHELTUIELI DE PERSONAL</t>
  </si>
  <si>
    <t>TITLUL II BUNURI ŞI SERVICII</t>
  </si>
  <si>
    <t>CHELTUIELI DE CAPITAL</t>
  </si>
  <si>
    <t>TITLUL X ACTIVE NEFINANCIARE</t>
  </si>
  <si>
    <t>Active fixe (inclusiv reparaţii capitale)</t>
  </si>
  <si>
    <t>Indemnizaţii de detaşare</t>
  </si>
  <si>
    <t>59.17</t>
  </si>
  <si>
    <t>Despăgubiri civile</t>
  </si>
  <si>
    <t>Fond de premii</t>
  </si>
  <si>
    <t xml:space="preserve">PROIECTARE CU FINANTARE DIN FONDURI </t>
  </si>
  <si>
    <t>EXTERNE NERAMBURSABILE FEN</t>
  </si>
  <si>
    <t>Programare din  Fondul Social European</t>
  </si>
  <si>
    <t>delegare în ţară</t>
  </si>
  <si>
    <t>delegare în străinătate</t>
  </si>
  <si>
    <t>20.25</t>
  </si>
  <si>
    <t>Denumire indicator</t>
  </si>
  <si>
    <t>20.12</t>
  </si>
  <si>
    <t>Consultanţă şi expertiză</t>
  </si>
  <si>
    <t>10,01,03</t>
  </si>
  <si>
    <t>Indemnizaţii de conducere</t>
  </si>
  <si>
    <t>Alte drepturi salariale</t>
  </si>
  <si>
    <t>20.30.04</t>
  </si>
  <si>
    <t>Chirii</t>
  </si>
  <si>
    <t>Transport</t>
  </si>
  <si>
    <t>Medicamente şi mat.sanitare</t>
  </si>
  <si>
    <t xml:space="preserve">Medicamente </t>
  </si>
  <si>
    <t>20,04,01</t>
  </si>
  <si>
    <t>20,01,07</t>
  </si>
  <si>
    <t>20,05,01</t>
  </si>
  <si>
    <t xml:space="preserve">Uniforme şi echipament </t>
  </si>
  <si>
    <t>10.01.30.01</t>
  </si>
  <si>
    <t>Drepturi salariale ale personalului</t>
  </si>
  <si>
    <t>Alte drepturi salariale in bani</t>
  </si>
  <si>
    <t>10.01.30.02</t>
  </si>
  <si>
    <t>20.01.07</t>
  </si>
  <si>
    <t>Cheltuieli judiciare şi extrajudiciare</t>
  </si>
  <si>
    <t>Contribuţii de asigurări soc de stat</t>
  </si>
  <si>
    <t>Contrib de asig sociale de sănătate</t>
  </si>
  <si>
    <t>Contr as de ac de muncă şi boli prof</t>
  </si>
  <si>
    <t>Contr pentru concedii şi indemnizaţii</t>
  </si>
  <si>
    <t>Maşini, echipamente şi mijloace de transport-alegeri</t>
  </si>
  <si>
    <t>Mobilier, aparatură birotică si alte active corporale-alegeri</t>
  </si>
  <si>
    <t>01</t>
  </si>
  <si>
    <t>TOTAL CHELTUIELI</t>
  </si>
  <si>
    <t xml:space="preserve">T1     aprobat   </t>
  </si>
  <si>
    <t xml:space="preserve">T2     aprobat   </t>
  </si>
  <si>
    <t xml:space="preserve">T3     aprobat   </t>
  </si>
  <si>
    <t xml:space="preserve">T4     aprobat   </t>
  </si>
  <si>
    <t>20.04</t>
  </si>
  <si>
    <t>10.01.13.01</t>
  </si>
  <si>
    <t>10.01.13.02</t>
  </si>
  <si>
    <t>10.01.14</t>
  </si>
  <si>
    <t>TITLUL XIII ACTIVE NEFINANCIARE</t>
  </si>
  <si>
    <t>TITLUL XI ALTE CHELTUIELI</t>
  </si>
  <si>
    <t xml:space="preserve"> - mii lei -</t>
  </si>
  <si>
    <r>
      <t xml:space="preserve">Sector: </t>
    </r>
    <r>
      <rPr>
        <b/>
        <sz val="10"/>
        <color indexed="8"/>
        <rFont val="Tahoma"/>
        <family val="2"/>
      </rPr>
      <t xml:space="preserve">01- Bugetul de stat                                                                    </t>
    </r>
    <r>
      <rPr>
        <sz val="10"/>
        <color indexed="8"/>
        <rFont val="Tahoma"/>
        <family val="2"/>
      </rPr>
      <t xml:space="preserve">   Sursa: </t>
    </r>
    <r>
      <rPr>
        <b/>
        <sz val="10"/>
        <color indexed="8"/>
        <rFont val="Tahoma"/>
        <family val="2"/>
      </rPr>
      <t xml:space="preserve">A - INTEGRAL DE LA BUGET                                                                      </t>
    </r>
    <r>
      <rPr>
        <sz val="10"/>
        <color indexed="8"/>
        <rFont val="Tahoma"/>
        <family val="2"/>
      </rPr>
      <t>Capitol:</t>
    </r>
    <r>
      <rPr>
        <b/>
        <sz val="10"/>
        <color indexed="8"/>
        <rFont val="Tahoma"/>
        <family val="2"/>
      </rPr>
      <t xml:space="preserve"> 51 - AUTORITATI PUBLICE SI ACTIUNI EXTERNE                                                   </t>
    </r>
    <r>
      <rPr>
        <sz val="10"/>
        <color indexed="8"/>
        <rFont val="Tahoma"/>
        <family val="2"/>
      </rPr>
      <t xml:space="preserve"> Subcapitol:</t>
    </r>
    <r>
      <rPr>
        <b/>
        <sz val="10"/>
        <color indexed="8"/>
        <rFont val="Tahoma"/>
        <family val="2"/>
      </rPr>
      <t xml:space="preserve"> 01 - Autoritati executive si legislative                                                  </t>
    </r>
    <r>
      <rPr>
        <sz val="10"/>
        <color indexed="8"/>
        <rFont val="Tahoma"/>
        <family val="2"/>
      </rPr>
      <t xml:space="preserve"> Paragraf:</t>
    </r>
    <r>
      <rPr>
        <b/>
        <sz val="10"/>
        <color indexed="8"/>
        <rFont val="Tahoma"/>
        <family val="2"/>
      </rPr>
      <t xml:space="preserve"> 03 - Autoritati executive                                                                                </t>
    </r>
    <r>
      <rPr>
        <sz val="10"/>
        <color indexed="8"/>
        <rFont val="Tahoma"/>
        <family val="2"/>
      </rPr>
      <t>Subparagraf:</t>
    </r>
    <r>
      <rPr>
        <b/>
        <sz val="10"/>
        <color indexed="8"/>
        <rFont val="Tahoma"/>
        <family val="2"/>
      </rPr>
      <t xml:space="preserve"> 01 - Activitate curenta</t>
    </r>
  </si>
  <si>
    <t>10,02,05</t>
  </si>
  <si>
    <t>Transport la si de la locul de munca</t>
  </si>
  <si>
    <t>BUGET 2018</t>
  </si>
  <si>
    <t>Buget aprobat an 2018</t>
  </si>
  <si>
    <t>10.03.07</t>
  </si>
  <si>
    <t>Contr asigurat pt munca</t>
  </si>
  <si>
    <r>
      <t xml:space="preserve">Sector: </t>
    </r>
    <r>
      <rPr>
        <b/>
        <sz val="10"/>
        <color indexed="8"/>
        <rFont val="Tahoma"/>
        <family val="2"/>
      </rPr>
      <t xml:space="preserve">01- Bugetul de stat                                                                                                            </t>
    </r>
    <r>
      <rPr>
        <sz val="10"/>
        <color indexed="8"/>
        <rFont val="Tahoma"/>
        <family val="2"/>
      </rPr>
      <t xml:space="preserve">   Sursa: </t>
    </r>
    <r>
      <rPr>
        <b/>
        <sz val="10"/>
        <color indexed="8"/>
        <rFont val="Tahoma"/>
        <family val="2"/>
      </rPr>
      <t xml:space="preserve">A - INTEGRAL DE LA BUGET                                                                                            </t>
    </r>
    <r>
      <rPr>
        <sz val="10"/>
        <color indexed="8"/>
        <rFont val="Tahoma"/>
        <family val="2"/>
      </rPr>
      <t>Capitol:</t>
    </r>
    <r>
      <rPr>
        <b/>
        <sz val="10"/>
        <color indexed="8"/>
        <rFont val="Tahoma"/>
        <family val="2"/>
      </rPr>
      <t xml:space="preserve"> 61 - ORDINE PUBLICA SI SIGURANTA NATIONALA                                                   </t>
    </r>
    <r>
      <rPr>
        <sz val="10"/>
        <color indexed="8"/>
        <rFont val="Tahoma"/>
        <family val="2"/>
      </rPr>
      <t xml:space="preserve"> Subcapitol:</t>
    </r>
    <r>
      <rPr>
        <b/>
        <sz val="10"/>
        <color indexed="8"/>
        <rFont val="Tahoma"/>
        <family val="2"/>
      </rPr>
      <t xml:space="preserve"> 50 - Alte cheltuieli in domeniul ordinii publice si sigurantei nationale                                                                          </t>
    </r>
    <r>
      <rPr>
        <sz val="10"/>
        <color indexed="8"/>
        <rFont val="Tahoma"/>
        <family val="2"/>
      </rPr>
      <t xml:space="preserve"> Paragraf:</t>
    </r>
    <r>
      <rPr>
        <b/>
        <sz val="10"/>
        <color indexed="8"/>
        <rFont val="Tahoma"/>
        <family val="2"/>
      </rPr>
      <t xml:space="preserve">  00 - Alte cheltuieli in domeniul ordinii publice si sigurantei nationale  </t>
    </r>
  </si>
  <si>
    <t>Vouchere de vacanta</t>
  </si>
  <si>
    <t>10.02.06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</si>
</sst>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"/>
    <numFmt numFmtId="183" formatCode="0.0;[Red]0.0"/>
    <numFmt numFmtId="184" formatCode="0.000;[Red]0.000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  <numFmt numFmtId="196" formatCode="_-* #,##0.0_-;\-* #,##0.0_-;_-* &quot;-&quot;??_-;_-@_-"/>
    <numFmt numFmtId="197" formatCode="_-* #,##0_-;\-* #,##0_-;_-* &quot;-&quot;??_-;_-@_-"/>
    <numFmt numFmtId="198" formatCode="_-* #,##0.0\ _l_e_i_-;\-* #,##0.0\ _l_e_i_-;_-* &quot;-&quot;??\ _l_e_i_-;_-@_-"/>
    <numFmt numFmtId="199" formatCode="_-* #,##0\ _l_e_i_-;\-* #,##0\ _l_e_i_-;_-* &quot;-&quot;??\ _l_e_i_-;_-@_-"/>
    <numFmt numFmtId="200" formatCode="0.000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b/>
      <sz val="9"/>
      <color indexed="8"/>
      <name val="Arial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22" fillId="0" borderId="10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181" fontId="21" fillId="0" borderId="0" xfId="42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1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/>
    </xf>
    <xf numFmtId="181" fontId="24" fillId="0" borderId="0" xfId="42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181" fontId="21" fillId="0" borderId="10" xfId="42" applyFont="1" applyFill="1" applyBorder="1" applyAlignment="1">
      <alignment horizontal="right"/>
    </xf>
    <xf numFmtId="181" fontId="22" fillId="0" borderId="10" xfId="42" applyFont="1" applyFill="1" applyBorder="1" applyAlignment="1">
      <alignment horizontal="right"/>
    </xf>
    <xf numFmtId="0" fontId="22" fillId="0" borderId="11" xfId="0" applyFont="1" applyFill="1" applyBorder="1" applyAlignment="1">
      <alignment wrapText="1"/>
    </xf>
    <xf numFmtId="197" fontId="22" fillId="0" borderId="10" xfId="42" applyNumberFormat="1" applyFont="1" applyFill="1" applyBorder="1" applyAlignment="1">
      <alignment horizontal="left"/>
    </xf>
    <xf numFmtId="197" fontId="21" fillId="0" borderId="10" xfId="42" applyNumberFormat="1" applyFont="1" applyFill="1" applyBorder="1" applyAlignment="1">
      <alignment horizontal="left"/>
    </xf>
    <xf numFmtId="197" fontId="22" fillId="0" borderId="10" xfId="42" applyNumberFormat="1" applyFont="1" applyFill="1" applyBorder="1" applyAlignment="1">
      <alignment horizontal="left" wrapText="1"/>
    </xf>
    <xf numFmtId="181" fontId="21" fillId="0" borderId="10" xfId="42" applyFont="1" applyFill="1" applyBorder="1" applyAlignment="1">
      <alignment/>
    </xf>
    <xf numFmtId="181" fontId="21" fillId="0" borderId="10" xfId="42" applyFont="1" applyFill="1" applyBorder="1" applyAlignment="1">
      <alignment/>
    </xf>
    <xf numFmtId="181" fontId="22" fillId="0" borderId="10" xfId="42" applyFont="1" applyFill="1" applyBorder="1" applyAlignment="1">
      <alignment/>
    </xf>
    <xf numFmtId="181" fontId="22" fillId="0" borderId="10" xfId="42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181" fontId="24" fillId="0" borderId="0" xfId="42" applyFont="1" applyFill="1" applyAlignment="1">
      <alignment/>
    </xf>
    <xf numFmtId="42" fontId="22" fillId="0" borderId="0" xfId="0" applyNumberFormat="1" applyFont="1" applyAlignment="1">
      <alignment horizontal="left"/>
    </xf>
    <xf numFmtId="49" fontId="30" fillId="0" borderId="10" xfId="0" applyNumberFormat="1" applyFont="1" applyBorder="1" applyAlignment="1">
      <alignment horizontal="left"/>
    </xf>
    <xf numFmtId="197" fontId="23" fillId="0" borderId="12" xfId="42" applyNumberFormat="1" applyFont="1" applyBorder="1" applyAlignment="1">
      <alignment horizontal="right"/>
    </xf>
    <xf numFmtId="42" fontId="30" fillId="0" borderId="10" xfId="0" applyNumberFormat="1" applyFont="1" applyBorder="1" applyAlignment="1">
      <alignment wrapText="1"/>
    </xf>
    <xf numFmtId="42" fontId="27" fillId="0" borderId="10" xfId="0" applyNumberFormat="1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left"/>
    </xf>
    <xf numFmtId="197" fontId="24" fillId="0" borderId="12" xfId="42" applyNumberFormat="1" applyFont="1" applyBorder="1" applyAlignment="1">
      <alignment horizontal="right"/>
    </xf>
    <xf numFmtId="197" fontId="24" fillId="0" borderId="10" xfId="42" applyNumberFormat="1" applyFont="1" applyBorder="1" applyAlignment="1">
      <alignment horizontal="right"/>
    </xf>
    <xf numFmtId="42" fontId="27" fillId="0" borderId="10" xfId="0" applyNumberFormat="1" applyFont="1" applyBorder="1" applyAlignment="1">
      <alignment wrapText="1"/>
    </xf>
    <xf numFmtId="42" fontId="30" fillId="0" borderId="10" xfId="0" applyNumberFormat="1" applyFont="1" applyBorder="1" applyAlignment="1">
      <alignment horizontal="left" wrapText="1"/>
    </xf>
    <xf numFmtId="49" fontId="30" fillId="0" borderId="13" xfId="0" applyNumberFormat="1" applyFont="1" applyBorder="1" applyAlignment="1">
      <alignment horizontal="left"/>
    </xf>
    <xf numFmtId="49" fontId="30" fillId="0" borderId="12" xfId="0" applyNumberFormat="1" applyFont="1" applyBorder="1" applyAlignment="1">
      <alignment horizontal="left"/>
    </xf>
    <xf numFmtId="181" fontId="24" fillId="0" borderId="10" xfId="42" applyFont="1" applyBorder="1" applyAlignment="1">
      <alignment horizontal="right"/>
    </xf>
    <xf numFmtId="42" fontId="24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181" fontId="24" fillId="0" borderId="0" xfId="42" applyFont="1" applyAlignment="1">
      <alignment horizontal="right"/>
    </xf>
    <xf numFmtId="197" fontId="23" fillId="0" borderId="12" xfId="42" applyNumberFormat="1" applyFont="1" applyBorder="1" applyAlignment="1">
      <alignment horizontal="left"/>
    </xf>
    <xf numFmtId="197" fontId="23" fillId="0" borderId="10" xfId="42" applyNumberFormat="1" applyFont="1" applyBorder="1" applyAlignment="1">
      <alignment horizontal="left"/>
    </xf>
    <xf numFmtId="197" fontId="24" fillId="0" borderId="12" xfId="42" applyNumberFormat="1" applyFont="1" applyBorder="1" applyAlignment="1">
      <alignment horizontal="left"/>
    </xf>
    <xf numFmtId="197" fontId="24" fillId="0" borderId="10" xfId="42" applyNumberFormat="1" applyFont="1" applyBorder="1" applyAlignment="1">
      <alignment horizontal="left"/>
    </xf>
    <xf numFmtId="197" fontId="24" fillId="0" borderId="10" xfId="42" applyNumberFormat="1" applyFont="1" applyBorder="1" applyAlignment="1">
      <alignment horizontal="left" wrapText="1"/>
    </xf>
    <xf numFmtId="197" fontId="23" fillId="0" borderId="10" xfId="42" applyNumberFormat="1" applyFont="1" applyBorder="1" applyAlignment="1">
      <alignment horizontal="left"/>
    </xf>
    <xf numFmtId="197" fontId="24" fillId="0" borderId="10" xfId="42" applyNumberFormat="1" applyFont="1" applyFill="1" applyBorder="1" applyAlignment="1">
      <alignment horizontal="left"/>
    </xf>
    <xf numFmtId="197" fontId="23" fillId="0" borderId="12" xfId="42" applyNumberFormat="1" applyFont="1" applyBorder="1" applyAlignment="1">
      <alignment horizontal="left"/>
    </xf>
    <xf numFmtId="197" fontId="23" fillId="0" borderId="10" xfId="42" applyNumberFormat="1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left"/>
    </xf>
    <xf numFmtId="197" fontId="31" fillId="0" borderId="10" xfId="42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197" fontId="3" fillId="0" borderId="0" xfId="0" applyNumberFormat="1" applyFont="1" applyAlignment="1">
      <alignment/>
    </xf>
    <xf numFmtId="197" fontId="1" fillId="0" borderId="0" xfId="0" applyNumberFormat="1" applyFont="1" applyAlignment="1">
      <alignment horizontal="center" vertical="top"/>
    </xf>
    <xf numFmtId="197" fontId="1" fillId="0" borderId="0" xfId="0" applyNumberFormat="1" applyFont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right" wrapText="1"/>
    </xf>
    <xf numFmtId="0" fontId="21" fillId="0" borderId="11" xfId="0" applyFont="1" applyBorder="1" applyAlignment="1">
      <alignment horizontal="left" wrapText="1"/>
    </xf>
    <xf numFmtId="0" fontId="22" fillId="0" borderId="12" xfId="0" applyFont="1" applyFill="1" applyBorder="1" applyAlignment="1">
      <alignment horizontal="left" vertical="center"/>
    </xf>
    <xf numFmtId="49" fontId="22" fillId="0" borderId="12" xfId="0" applyNumberFormat="1" applyFont="1" applyFill="1" applyBorder="1" applyAlignment="1">
      <alignment horizontal="left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181" fontId="22" fillId="0" borderId="12" xfId="42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/>
    </xf>
    <xf numFmtId="181" fontId="21" fillId="0" borderId="0" xfId="42" applyFont="1" applyFill="1" applyBorder="1" applyAlignment="1">
      <alignment horizontal="right"/>
    </xf>
    <xf numFmtId="181" fontId="21" fillId="0" borderId="0" xfId="42" applyFont="1" applyFill="1" applyBorder="1" applyAlignment="1">
      <alignment/>
    </xf>
    <xf numFmtId="181" fontId="21" fillId="0" borderId="0" xfId="42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right" wrapText="1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72">
      <selection activeCell="O49" sqref="O49"/>
    </sheetView>
  </sheetViews>
  <sheetFormatPr defaultColWidth="9.140625" defaultRowHeight="12.75"/>
  <cols>
    <col min="1" max="1" width="40.28125" style="21" customWidth="1"/>
    <col min="2" max="2" width="10.8515625" style="22" customWidth="1"/>
    <col min="3" max="4" width="11.8515625" style="12" customWidth="1"/>
    <col min="5" max="5" width="11.8515625" style="42" customWidth="1"/>
    <col min="6" max="7" width="11.8515625" style="12" customWidth="1"/>
    <col min="8" max="16384" width="9.140625" style="23" customWidth="1"/>
  </cols>
  <sheetData>
    <row r="1" spans="1:7" s="15" customFormat="1" ht="12.75">
      <c r="A1" s="41" t="s">
        <v>1</v>
      </c>
      <c r="B1" s="84"/>
      <c r="C1" s="85"/>
      <c r="D1" s="85"/>
      <c r="E1" s="86"/>
      <c r="F1" s="87"/>
      <c r="G1" s="87"/>
    </row>
    <row r="2" spans="1:7" s="15" customFormat="1" ht="21.75" customHeight="1">
      <c r="A2" s="88" t="s">
        <v>160</v>
      </c>
      <c r="B2" s="88"/>
      <c r="C2" s="88"/>
      <c r="D2" s="88"/>
      <c r="E2" s="88"/>
      <c r="F2" s="88"/>
      <c r="G2" s="88"/>
    </row>
    <row r="3" spans="1:7" s="15" customFormat="1" ht="80.25" customHeight="1">
      <c r="A3" s="76" t="s">
        <v>157</v>
      </c>
      <c r="B3" s="77"/>
      <c r="C3" s="77"/>
      <c r="D3" s="33"/>
      <c r="E3" s="33"/>
      <c r="F3" s="78" t="s">
        <v>156</v>
      </c>
      <c r="G3" s="89"/>
    </row>
    <row r="4" spans="1:7" s="16" customFormat="1" ht="48" customHeight="1">
      <c r="A4" s="80" t="s">
        <v>117</v>
      </c>
      <c r="B4" s="81" t="s">
        <v>100</v>
      </c>
      <c r="C4" s="82" t="s">
        <v>161</v>
      </c>
      <c r="D4" s="83" t="s">
        <v>146</v>
      </c>
      <c r="E4" s="83" t="s">
        <v>147</v>
      </c>
      <c r="F4" s="83" t="s">
        <v>148</v>
      </c>
      <c r="G4" s="83" t="s">
        <v>149</v>
      </c>
    </row>
    <row r="5" spans="1:7" s="17" customFormat="1" ht="23.25" customHeight="1">
      <c r="A5" s="24" t="s">
        <v>145</v>
      </c>
      <c r="B5" s="25"/>
      <c r="C5" s="34">
        <f>C6+C63</f>
        <v>4624</v>
      </c>
      <c r="D5" s="34">
        <f>D6+D63</f>
        <v>1407</v>
      </c>
      <c r="E5" s="34">
        <f>E6+E63</f>
        <v>1860</v>
      </c>
      <c r="F5" s="34">
        <f>F6+F63</f>
        <v>1054</v>
      </c>
      <c r="G5" s="34">
        <f>G6+G63</f>
        <v>303</v>
      </c>
    </row>
    <row r="6" spans="1:7" s="17" customFormat="1" ht="12.75">
      <c r="A6" s="24" t="s">
        <v>101</v>
      </c>
      <c r="B6" s="25" t="s">
        <v>144</v>
      </c>
      <c r="C6" s="34">
        <f>C7+C34+C61</f>
        <v>3484</v>
      </c>
      <c r="D6" s="34">
        <f>D7+D34+D61</f>
        <v>1032</v>
      </c>
      <c r="E6" s="34">
        <f>E7+E34+E61</f>
        <v>1095</v>
      </c>
      <c r="F6" s="34">
        <f>F7+F34+F61</f>
        <v>1054</v>
      </c>
      <c r="G6" s="34">
        <f>G7+G34+G61</f>
        <v>303</v>
      </c>
    </row>
    <row r="7" spans="1:7" s="71" customFormat="1" ht="13.5" customHeight="1">
      <c r="A7" s="68" t="s">
        <v>102</v>
      </c>
      <c r="B7" s="69" t="s">
        <v>0</v>
      </c>
      <c r="C7" s="70">
        <f>C8+C23+C27</f>
        <v>3165</v>
      </c>
      <c r="D7" s="70">
        <f>D8+D23+D27</f>
        <v>900</v>
      </c>
      <c r="E7" s="70">
        <f>E8+E23+E27</f>
        <v>1009</v>
      </c>
      <c r="F7" s="70">
        <f>F8+F23+F27</f>
        <v>991</v>
      </c>
      <c r="G7" s="70">
        <f>G8+G23+G27</f>
        <v>265</v>
      </c>
    </row>
    <row r="8" spans="1:7" s="17" customFormat="1" ht="12.75">
      <c r="A8" s="26" t="s">
        <v>19</v>
      </c>
      <c r="B8" s="25" t="s">
        <v>2</v>
      </c>
      <c r="C8" s="34">
        <f>C9+C10+C11+C12+C13+C14+C15+C16+C19+C20</f>
        <v>2683</v>
      </c>
      <c r="D8" s="34">
        <f>D9+D10+D11+D12+D13+D14+D15+D16+D19+D20</f>
        <v>740</v>
      </c>
      <c r="E8" s="34">
        <f>E9+E10+E11+E12+E13+E14+E15+E16+E19+E20</f>
        <v>880</v>
      </c>
      <c r="F8" s="34">
        <f>F9+F10+F11+F12+F13+F14+F15+F16+F19+F20</f>
        <v>832</v>
      </c>
      <c r="G8" s="34">
        <f>G9+G10+G11+G12+G13+G14+G15+G16+G19+G20</f>
        <v>231</v>
      </c>
    </row>
    <row r="9" spans="1:7" s="19" customFormat="1" ht="12.75">
      <c r="A9" s="27" t="s">
        <v>21</v>
      </c>
      <c r="B9" s="28" t="s">
        <v>20</v>
      </c>
      <c r="C9" s="35">
        <f aca="true" t="shared" si="0" ref="C9:C15">D9+E9+F9+G9</f>
        <v>2249</v>
      </c>
      <c r="D9" s="35">
        <f>618</f>
        <v>618</v>
      </c>
      <c r="E9" s="35">
        <v>695</v>
      </c>
      <c r="F9" s="35">
        <f>684+77</f>
        <v>761</v>
      </c>
      <c r="G9" s="35">
        <v>175</v>
      </c>
    </row>
    <row r="10" spans="1:7" s="19" customFormat="1" ht="12.75">
      <c r="A10" s="27" t="s">
        <v>23</v>
      </c>
      <c r="B10" s="28" t="s">
        <v>22</v>
      </c>
      <c r="C10" s="35">
        <f t="shared" si="0"/>
        <v>218</v>
      </c>
      <c r="D10" s="35">
        <v>53</v>
      </c>
      <c r="E10" s="35">
        <v>59</v>
      </c>
      <c r="F10" s="35">
        <v>59</v>
      </c>
      <c r="G10" s="35">
        <v>47</v>
      </c>
    </row>
    <row r="11" spans="1:7" s="19" customFormat="1" ht="12.75" hidden="1">
      <c r="A11" s="27" t="s">
        <v>25</v>
      </c>
      <c r="B11" s="28" t="s">
        <v>24</v>
      </c>
      <c r="C11" s="35">
        <f t="shared" si="0"/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s="19" customFormat="1" ht="12.75" hidden="1">
      <c r="A12" s="27" t="s">
        <v>27</v>
      </c>
      <c r="B12" s="28" t="s">
        <v>26</v>
      </c>
      <c r="C12" s="35">
        <f t="shared" si="0"/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s="19" customFormat="1" ht="12.75" hidden="1">
      <c r="A13" s="27" t="s">
        <v>110</v>
      </c>
      <c r="B13" s="28" t="s">
        <v>28</v>
      </c>
      <c r="C13" s="35">
        <f t="shared" si="0"/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s="19" customFormat="1" ht="12.75" hidden="1">
      <c r="A14" s="29" t="s">
        <v>88</v>
      </c>
      <c r="B14" s="28" t="s">
        <v>87</v>
      </c>
      <c r="C14" s="35">
        <f t="shared" si="0"/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s="19" customFormat="1" ht="24" customHeight="1" hidden="1">
      <c r="A15" s="27" t="s">
        <v>30</v>
      </c>
      <c r="B15" s="28" t="s">
        <v>29</v>
      </c>
      <c r="C15" s="35">
        <f t="shared" si="0"/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s="20" customFormat="1" ht="12.75">
      <c r="A16" s="26" t="s">
        <v>32</v>
      </c>
      <c r="B16" s="25" t="s">
        <v>31</v>
      </c>
      <c r="C16" s="36">
        <f>C17+C18</f>
        <v>2</v>
      </c>
      <c r="D16" s="36">
        <f>D17+D18</f>
        <v>1</v>
      </c>
      <c r="E16" s="36">
        <f>E17+E18</f>
        <v>1</v>
      </c>
      <c r="F16" s="36">
        <f>F17+F18</f>
        <v>0</v>
      </c>
      <c r="G16" s="35">
        <v>0</v>
      </c>
    </row>
    <row r="17" spans="1:7" s="19" customFormat="1" ht="12.75">
      <c r="A17" s="27" t="s">
        <v>114</v>
      </c>
      <c r="B17" s="28" t="s">
        <v>151</v>
      </c>
      <c r="C17" s="35">
        <f>D17+E17+F17+G17</f>
        <v>2</v>
      </c>
      <c r="D17" s="35">
        <v>1</v>
      </c>
      <c r="E17" s="35">
        <v>1</v>
      </c>
      <c r="F17" s="35"/>
      <c r="G17" s="35"/>
    </row>
    <row r="18" spans="1:7" s="19" customFormat="1" ht="12.75" hidden="1">
      <c r="A18" s="27" t="s">
        <v>115</v>
      </c>
      <c r="B18" s="28" t="s">
        <v>152</v>
      </c>
      <c r="C18" s="35">
        <f>D18+E18+F18+G18</f>
        <v>0</v>
      </c>
      <c r="D18" s="35"/>
      <c r="E18" s="35"/>
      <c r="F18" s="35"/>
      <c r="G18" s="35"/>
    </row>
    <row r="19" spans="1:7" s="19" customFormat="1" ht="12.75" hidden="1">
      <c r="A19" s="27" t="s">
        <v>107</v>
      </c>
      <c r="B19" s="28" t="s">
        <v>153</v>
      </c>
      <c r="C19" s="35">
        <f>D19+E19+F19+G19</f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 s="20" customFormat="1" ht="15" customHeight="1">
      <c r="A20" s="26" t="s">
        <v>34</v>
      </c>
      <c r="B20" s="25" t="s">
        <v>33</v>
      </c>
      <c r="C20" s="36">
        <f>C21+C22</f>
        <v>214</v>
      </c>
      <c r="D20" s="36">
        <f>D21+D22</f>
        <v>68</v>
      </c>
      <c r="E20" s="36">
        <f>E21+E22</f>
        <v>125</v>
      </c>
      <c r="F20" s="36">
        <f>F21+F22</f>
        <v>12</v>
      </c>
      <c r="G20" s="36">
        <f>G21+G22</f>
        <v>9</v>
      </c>
    </row>
    <row r="21" spans="1:7" s="19" customFormat="1" ht="15" customHeight="1">
      <c r="A21" s="27" t="s">
        <v>133</v>
      </c>
      <c r="B21" s="28" t="s">
        <v>132</v>
      </c>
      <c r="C21" s="35">
        <f>D21+E21+F21+G21</f>
        <v>117</v>
      </c>
      <c r="D21" s="35">
        <f>62</f>
        <v>62</v>
      </c>
      <c r="E21" s="35">
        <v>55</v>
      </c>
      <c r="F21" s="35"/>
      <c r="G21" s="35"/>
    </row>
    <row r="22" spans="1:7" s="19" customFormat="1" ht="15" customHeight="1">
      <c r="A22" s="27" t="s">
        <v>134</v>
      </c>
      <c r="B22" s="28" t="s">
        <v>135</v>
      </c>
      <c r="C22" s="35">
        <f>D22+E22+F22+G22</f>
        <v>97</v>
      </c>
      <c r="D22" s="35">
        <v>6</v>
      </c>
      <c r="E22" s="35">
        <v>70</v>
      </c>
      <c r="F22" s="35">
        <v>12</v>
      </c>
      <c r="G22" s="35">
        <v>9</v>
      </c>
    </row>
    <row r="23" spans="1:7" s="17" customFormat="1" ht="13.5" customHeight="1">
      <c r="A23" s="26" t="s">
        <v>35</v>
      </c>
      <c r="B23" s="25" t="s">
        <v>17</v>
      </c>
      <c r="C23" s="34">
        <f>C24+C26+C25</f>
        <v>408</v>
      </c>
      <c r="D23" s="34">
        <f>D24+D26+D25</f>
        <v>105</v>
      </c>
      <c r="E23" s="34">
        <f>E24+E26+E25</f>
        <v>110</v>
      </c>
      <c r="F23" s="34">
        <f>F24+F26+F25</f>
        <v>159</v>
      </c>
      <c r="G23" s="34">
        <f>G24+G26+G25</f>
        <v>34</v>
      </c>
    </row>
    <row r="24" spans="1:7" s="19" customFormat="1" ht="12.75">
      <c r="A24" s="27" t="s">
        <v>37</v>
      </c>
      <c r="B24" s="28" t="s">
        <v>36</v>
      </c>
      <c r="C24" s="35">
        <f>D24+E24+F24+G24</f>
        <v>356</v>
      </c>
      <c r="D24" s="35">
        <v>105</v>
      </c>
      <c r="E24" s="35">
        <v>110</v>
      </c>
      <c r="F24" s="35">
        <v>107</v>
      </c>
      <c r="G24" s="35">
        <v>34</v>
      </c>
    </row>
    <row r="25" spans="1:7" s="19" customFormat="1" ht="12.75">
      <c r="A25" s="27" t="s">
        <v>165</v>
      </c>
      <c r="B25" s="28" t="s">
        <v>166</v>
      </c>
      <c r="C25" s="35">
        <f>D25+E25+F25+G25</f>
        <v>52</v>
      </c>
      <c r="D25" s="35"/>
      <c r="E25" s="35"/>
      <c r="F25" s="35">
        <v>52</v>
      </c>
      <c r="G25" s="35"/>
    </row>
    <row r="26" spans="1:7" s="19" customFormat="1" ht="12.75" hidden="1">
      <c r="A26" s="27" t="s">
        <v>41</v>
      </c>
      <c r="B26" s="28" t="s">
        <v>40</v>
      </c>
      <c r="C26" s="35">
        <f>D26+E26+F26+G26</f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ht="12.75">
      <c r="A27" s="26" t="s">
        <v>43</v>
      </c>
      <c r="B27" s="25" t="s">
        <v>42</v>
      </c>
      <c r="C27" s="34">
        <f>SUM(C28:C33)</f>
        <v>74</v>
      </c>
      <c r="D27" s="34">
        <f>SUM(D28:D33)</f>
        <v>55</v>
      </c>
      <c r="E27" s="34">
        <f>SUM(E28:E33)</f>
        <v>19</v>
      </c>
      <c r="F27" s="34">
        <f>SUM(F28:F33)</f>
        <v>0</v>
      </c>
      <c r="G27" s="34">
        <f>SUM(G28:G33)</f>
        <v>0</v>
      </c>
    </row>
    <row r="28" spans="1:7" s="19" customFormat="1" ht="15" customHeight="1">
      <c r="A28" s="27" t="s">
        <v>44</v>
      </c>
      <c r="B28" s="28" t="s">
        <v>3</v>
      </c>
      <c r="C28" s="35">
        <f aca="true" t="shared" si="1" ref="C28:C33">D28+E28+F28+G28</f>
        <v>29</v>
      </c>
      <c r="D28" s="35">
        <v>29</v>
      </c>
      <c r="E28" s="35"/>
      <c r="F28" s="35"/>
      <c r="G28" s="35"/>
    </row>
    <row r="29" spans="1:7" s="19" customFormat="1" ht="15.75" customHeight="1">
      <c r="A29" s="27" t="s">
        <v>45</v>
      </c>
      <c r="B29" s="28" t="s">
        <v>4</v>
      </c>
      <c r="C29" s="35">
        <f t="shared" si="1"/>
        <v>1</v>
      </c>
      <c r="D29" s="35">
        <v>1</v>
      </c>
      <c r="E29" s="35"/>
      <c r="F29" s="35"/>
      <c r="G29" s="35"/>
    </row>
    <row r="30" spans="1:7" s="19" customFormat="1" ht="22.5" customHeight="1">
      <c r="A30" s="27" t="s">
        <v>46</v>
      </c>
      <c r="B30" s="28" t="s">
        <v>5</v>
      </c>
      <c r="C30" s="35">
        <f t="shared" si="1"/>
        <v>10</v>
      </c>
      <c r="D30" s="35">
        <v>10</v>
      </c>
      <c r="E30" s="35"/>
      <c r="F30" s="35"/>
      <c r="G30" s="35"/>
    </row>
    <row r="31" spans="1:7" s="19" customFormat="1" ht="23.25" customHeight="1">
      <c r="A31" s="27" t="s">
        <v>78</v>
      </c>
      <c r="B31" s="28" t="s">
        <v>6</v>
      </c>
      <c r="C31" s="35">
        <f t="shared" si="1"/>
        <v>1</v>
      </c>
      <c r="D31" s="35">
        <v>1</v>
      </c>
      <c r="E31" s="35"/>
      <c r="F31" s="35"/>
      <c r="G31" s="35"/>
    </row>
    <row r="32" spans="1:7" s="19" customFormat="1" ht="24.75" customHeight="1">
      <c r="A32" s="27" t="s">
        <v>47</v>
      </c>
      <c r="B32" s="28" t="s">
        <v>18</v>
      </c>
      <c r="C32" s="35">
        <f t="shared" si="1"/>
        <v>2</v>
      </c>
      <c r="D32" s="35">
        <v>2</v>
      </c>
      <c r="E32" s="35"/>
      <c r="F32" s="35"/>
      <c r="G32" s="35"/>
    </row>
    <row r="33" spans="1:7" s="19" customFormat="1" ht="24.75" customHeight="1">
      <c r="A33" s="27" t="s">
        <v>47</v>
      </c>
      <c r="B33" s="28" t="s">
        <v>162</v>
      </c>
      <c r="C33" s="35">
        <f t="shared" si="1"/>
        <v>31</v>
      </c>
      <c r="D33" s="35">
        <v>12</v>
      </c>
      <c r="E33" s="35">
        <v>19</v>
      </c>
      <c r="F33" s="35"/>
      <c r="G33" s="35"/>
    </row>
    <row r="34" spans="1:7" ht="12.75">
      <c r="A34" s="26" t="s">
        <v>103</v>
      </c>
      <c r="B34" s="25">
        <v>20</v>
      </c>
      <c r="C34" s="34">
        <f>C35+C46+C47+C49+C52+C53+C54+C55</f>
        <v>279</v>
      </c>
      <c r="D34" s="34">
        <f>D35+D46+D47+D49+D52+D53+D54+D55</f>
        <v>92</v>
      </c>
      <c r="E34" s="34">
        <f>E35+E46+E47+E49+E52+E53+E54+E55</f>
        <v>86</v>
      </c>
      <c r="F34" s="34">
        <f>F35+F46+F47+F49+F52+F53+F54+F55</f>
        <v>63</v>
      </c>
      <c r="G34" s="34">
        <f>G35+G46+G47+G49+G52+G53+G54+G55</f>
        <v>38</v>
      </c>
    </row>
    <row r="35" spans="1:7" s="30" customFormat="1" ht="12.75">
      <c r="A35" s="26" t="s">
        <v>48</v>
      </c>
      <c r="B35" s="25" t="s">
        <v>7</v>
      </c>
      <c r="C35" s="34">
        <f>SUM(C36:C45)</f>
        <v>229</v>
      </c>
      <c r="D35" s="34">
        <f>SUM(D36:D45)</f>
        <v>81</v>
      </c>
      <c r="E35" s="34">
        <f>SUM(E36:E45)</f>
        <v>69</v>
      </c>
      <c r="F35" s="34">
        <f>SUM(F36:F45)</f>
        <v>47</v>
      </c>
      <c r="G35" s="34">
        <f>SUM(G36:G45)</f>
        <v>32</v>
      </c>
    </row>
    <row r="36" spans="1:7" s="19" customFormat="1" ht="12.75">
      <c r="A36" s="27" t="s">
        <v>50</v>
      </c>
      <c r="B36" s="28" t="s">
        <v>49</v>
      </c>
      <c r="C36" s="35">
        <f>D36+E36+F36+G36</f>
        <v>8</v>
      </c>
      <c r="D36" s="35">
        <v>2</v>
      </c>
      <c r="E36" s="35">
        <v>2</v>
      </c>
      <c r="F36" s="35">
        <v>2</v>
      </c>
      <c r="G36" s="35">
        <v>2</v>
      </c>
    </row>
    <row r="37" spans="1:7" s="19" customFormat="1" ht="12.75">
      <c r="A37" s="27" t="s">
        <v>52</v>
      </c>
      <c r="B37" s="28" t="s">
        <v>51</v>
      </c>
      <c r="C37" s="35">
        <f>D37+E37+F37+G37</f>
        <v>3</v>
      </c>
      <c r="D37" s="35">
        <v>2</v>
      </c>
      <c r="E37" s="35"/>
      <c r="F37" s="35">
        <v>1</v>
      </c>
      <c r="G37" s="35"/>
    </row>
    <row r="38" spans="1:7" s="19" customFormat="1" ht="12.75">
      <c r="A38" s="27" t="s">
        <v>54</v>
      </c>
      <c r="B38" s="28" t="s">
        <v>53</v>
      </c>
      <c r="C38" s="35">
        <f>D38+E38+F38+G38</f>
        <v>102</v>
      </c>
      <c r="D38" s="35">
        <v>50</v>
      </c>
      <c r="E38" s="35">
        <v>27</v>
      </c>
      <c r="F38" s="35">
        <v>25</v>
      </c>
      <c r="G38" s="35"/>
    </row>
    <row r="39" spans="1:7" s="19" customFormat="1" ht="12.75">
      <c r="A39" s="27" t="s">
        <v>56</v>
      </c>
      <c r="B39" s="28" t="s">
        <v>55</v>
      </c>
      <c r="C39" s="35">
        <f aca="true" t="shared" si="2" ref="C39:C46">D39+E39+F39+G39</f>
        <v>7</v>
      </c>
      <c r="D39" s="35">
        <v>2</v>
      </c>
      <c r="E39" s="35">
        <v>2</v>
      </c>
      <c r="F39" s="35">
        <v>2</v>
      </c>
      <c r="G39" s="35">
        <v>1</v>
      </c>
    </row>
    <row r="40" spans="1:7" s="19" customFormat="1" ht="12.75">
      <c r="A40" s="27" t="s">
        <v>58</v>
      </c>
      <c r="B40" s="28" t="s">
        <v>57</v>
      </c>
      <c r="C40" s="35">
        <f t="shared" si="2"/>
        <v>15</v>
      </c>
      <c r="D40" s="35">
        <v>5</v>
      </c>
      <c r="E40" s="35">
        <v>10</v>
      </c>
      <c r="F40" s="35"/>
      <c r="G40" s="35"/>
    </row>
    <row r="41" spans="1:7" s="19" customFormat="1" ht="12.75">
      <c r="A41" s="27" t="s">
        <v>60</v>
      </c>
      <c r="B41" s="28" t="s">
        <v>59</v>
      </c>
      <c r="C41" s="35">
        <f t="shared" si="2"/>
        <v>14</v>
      </c>
      <c r="D41" s="35">
        <v>5</v>
      </c>
      <c r="E41" s="35">
        <v>2</v>
      </c>
      <c r="F41" s="35">
        <v>2</v>
      </c>
      <c r="G41" s="35">
        <v>5</v>
      </c>
    </row>
    <row r="42" spans="1:7" s="19" customFormat="1" ht="12.75" hidden="1">
      <c r="A42" s="27" t="s">
        <v>125</v>
      </c>
      <c r="B42" s="28" t="s">
        <v>136</v>
      </c>
      <c r="C42" s="35">
        <f t="shared" si="2"/>
        <v>0</v>
      </c>
      <c r="D42" s="35"/>
      <c r="E42" s="35"/>
      <c r="F42" s="35"/>
      <c r="G42" s="35"/>
    </row>
    <row r="43" spans="1:7" s="19" customFormat="1" ht="12.75">
      <c r="A43" s="27" t="s">
        <v>62</v>
      </c>
      <c r="B43" s="28" t="s">
        <v>61</v>
      </c>
      <c r="C43" s="35">
        <f t="shared" si="2"/>
        <v>13</v>
      </c>
      <c r="D43" s="35">
        <v>4</v>
      </c>
      <c r="E43" s="35">
        <v>4</v>
      </c>
      <c r="F43" s="35">
        <v>3</v>
      </c>
      <c r="G43" s="35">
        <v>2</v>
      </c>
    </row>
    <row r="44" spans="1:7" s="19" customFormat="1" ht="12.75">
      <c r="A44" s="27" t="s">
        <v>64</v>
      </c>
      <c r="B44" s="28" t="s">
        <v>63</v>
      </c>
      <c r="C44" s="35">
        <f t="shared" si="2"/>
        <v>10</v>
      </c>
      <c r="D44" s="35">
        <v>4</v>
      </c>
      <c r="E44" s="35">
        <v>2</v>
      </c>
      <c r="F44" s="35">
        <v>2</v>
      </c>
      <c r="G44" s="35">
        <v>2</v>
      </c>
    </row>
    <row r="45" spans="1:7" s="19" customFormat="1" ht="25.5">
      <c r="A45" s="27" t="s">
        <v>66</v>
      </c>
      <c r="B45" s="28" t="s">
        <v>65</v>
      </c>
      <c r="C45" s="35">
        <f t="shared" si="2"/>
        <v>57</v>
      </c>
      <c r="D45" s="35">
        <v>7</v>
      </c>
      <c r="E45" s="35">
        <v>20</v>
      </c>
      <c r="F45" s="35">
        <v>10</v>
      </c>
      <c r="G45" s="35">
        <v>20</v>
      </c>
    </row>
    <row r="46" spans="1:7" s="20" customFormat="1" ht="12.75">
      <c r="A46" s="26" t="s">
        <v>67</v>
      </c>
      <c r="B46" s="25" t="s">
        <v>8</v>
      </c>
      <c r="C46" s="34">
        <f t="shared" si="2"/>
        <v>5</v>
      </c>
      <c r="D46" s="34">
        <v>1</v>
      </c>
      <c r="E46" s="34">
        <v>1</v>
      </c>
      <c r="F46" s="34">
        <v>1</v>
      </c>
      <c r="G46" s="34">
        <v>2</v>
      </c>
    </row>
    <row r="47" spans="1:7" s="18" customFormat="1" ht="15" customHeight="1">
      <c r="A47" s="26" t="s">
        <v>10</v>
      </c>
      <c r="B47" s="25" t="s">
        <v>9</v>
      </c>
      <c r="C47" s="34">
        <f>C48</f>
        <v>5</v>
      </c>
      <c r="D47" s="34">
        <f>D48</f>
        <v>1</v>
      </c>
      <c r="E47" s="34">
        <f>E48</f>
        <v>3</v>
      </c>
      <c r="F47" s="34">
        <f>F48</f>
        <v>1</v>
      </c>
      <c r="G47" s="34">
        <f>G48</f>
        <v>0</v>
      </c>
    </row>
    <row r="48" spans="1:7" s="19" customFormat="1" ht="12.75">
      <c r="A48" s="27" t="s">
        <v>86</v>
      </c>
      <c r="B48" s="28" t="s">
        <v>85</v>
      </c>
      <c r="C48" s="35">
        <f>D48+E48+F48+G48</f>
        <v>5</v>
      </c>
      <c r="D48" s="35">
        <v>1</v>
      </c>
      <c r="E48" s="35">
        <v>3</v>
      </c>
      <c r="F48" s="35">
        <v>1</v>
      </c>
      <c r="G48" s="35"/>
    </row>
    <row r="49" spans="1:7" s="18" customFormat="1" ht="12.75">
      <c r="A49" s="26" t="s">
        <v>69</v>
      </c>
      <c r="B49" s="25" t="s">
        <v>68</v>
      </c>
      <c r="C49" s="34">
        <f>SUM(C50:C51)</f>
        <v>21</v>
      </c>
      <c r="D49" s="34">
        <f>D50+D51</f>
        <v>4</v>
      </c>
      <c r="E49" s="34">
        <f>SUM(E50:E51)</f>
        <v>7</v>
      </c>
      <c r="F49" s="34">
        <f>SUM(F50:F51)</f>
        <v>7</v>
      </c>
      <c r="G49" s="34">
        <f>SUM(G50:G51)</f>
        <v>3</v>
      </c>
    </row>
    <row r="50" spans="1:7" s="19" customFormat="1" ht="12.75">
      <c r="A50" s="27" t="s">
        <v>71</v>
      </c>
      <c r="B50" s="28" t="s">
        <v>11</v>
      </c>
      <c r="C50" s="35">
        <f>D50+E50+F50+G50</f>
        <v>21</v>
      </c>
      <c r="D50" s="35">
        <v>4</v>
      </c>
      <c r="E50" s="35">
        <v>7</v>
      </c>
      <c r="F50" s="35">
        <v>7</v>
      </c>
      <c r="G50" s="35">
        <v>3</v>
      </c>
    </row>
    <row r="51" spans="1:7" s="19" customFormat="1" ht="12.75" hidden="1">
      <c r="A51" s="27" t="s">
        <v>72</v>
      </c>
      <c r="B51" s="28" t="s">
        <v>12</v>
      </c>
      <c r="C51" s="35">
        <f>D51+E51+F51+G51</f>
        <v>0</v>
      </c>
      <c r="D51" s="35"/>
      <c r="E51" s="35"/>
      <c r="F51" s="35"/>
      <c r="G51" s="35"/>
    </row>
    <row r="52" spans="1:7" s="20" customFormat="1" ht="12.75">
      <c r="A52" s="26" t="s">
        <v>73</v>
      </c>
      <c r="B52" s="25" t="s">
        <v>13</v>
      </c>
      <c r="C52" s="34">
        <f>D52+E52+F52+G52</f>
        <v>2</v>
      </c>
      <c r="D52" s="34">
        <v>1</v>
      </c>
      <c r="E52" s="34"/>
      <c r="F52" s="34">
        <v>1</v>
      </c>
      <c r="G52" s="34"/>
    </row>
    <row r="53" spans="1:7" s="20" customFormat="1" ht="12.75">
      <c r="A53" s="26" t="s">
        <v>70</v>
      </c>
      <c r="B53" s="25" t="s">
        <v>14</v>
      </c>
      <c r="C53" s="34">
        <f>D53+E53+F53+G53</f>
        <v>2</v>
      </c>
      <c r="D53" s="34"/>
      <c r="E53" s="34">
        <v>1</v>
      </c>
      <c r="F53" s="34">
        <v>1</v>
      </c>
      <c r="G53" s="34"/>
    </row>
    <row r="54" spans="1:7" s="20" customFormat="1" ht="12.75">
      <c r="A54" s="26" t="s">
        <v>90</v>
      </c>
      <c r="B54" s="25" t="s">
        <v>89</v>
      </c>
      <c r="C54" s="34">
        <f>D54+E54+F54+G54</f>
        <v>0</v>
      </c>
      <c r="D54" s="34"/>
      <c r="E54" s="34"/>
      <c r="F54" s="34"/>
      <c r="G54" s="34"/>
    </row>
    <row r="55" spans="1:7" s="18" customFormat="1" ht="13.5" customHeight="1">
      <c r="A55" s="26" t="s">
        <v>16</v>
      </c>
      <c r="B55" s="25" t="s">
        <v>15</v>
      </c>
      <c r="C55" s="34">
        <f>SUM(C56:C60)</f>
        <v>15</v>
      </c>
      <c r="D55" s="34">
        <f>D56+D57+D58+D59+D60</f>
        <v>4</v>
      </c>
      <c r="E55" s="34">
        <f>SUM(E56:E60)</f>
        <v>5</v>
      </c>
      <c r="F55" s="34">
        <f>SUM(F56:F60)</f>
        <v>5</v>
      </c>
      <c r="G55" s="34">
        <f>SUM(G56:G60)</f>
        <v>1</v>
      </c>
    </row>
    <row r="56" spans="1:7" s="19" customFormat="1" ht="13.5" customHeight="1">
      <c r="A56" s="27" t="s">
        <v>82</v>
      </c>
      <c r="B56" s="28" t="s">
        <v>79</v>
      </c>
      <c r="C56" s="35">
        <f>D56+E56+F56+G56</f>
        <v>2</v>
      </c>
      <c r="D56" s="35">
        <v>1</v>
      </c>
      <c r="E56" s="35">
        <v>1</v>
      </c>
      <c r="F56" s="35"/>
      <c r="G56" s="35"/>
    </row>
    <row r="57" spans="1:7" s="19" customFormat="1" ht="13.5" customHeight="1">
      <c r="A57" s="27" t="s">
        <v>76</v>
      </c>
      <c r="B57" s="28" t="s">
        <v>74</v>
      </c>
      <c r="C57" s="35">
        <f>D57+E57+F57+G57</f>
        <v>4</v>
      </c>
      <c r="D57" s="35">
        <v>1</v>
      </c>
      <c r="E57" s="35">
        <v>1</v>
      </c>
      <c r="F57" s="35">
        <v>1</v>
      </c>
      <c r="G57" s="35">
        <v>1</v>
      </c>
    </row>
    <row r="58" spans="1:7" s="19" customFormat="1" ht="13.5" customHeight="1">
      <c r="A58" s="27" t="s">
        <v>83</v>
      </c>
      <c r="B58" s="28" t="s">
        <v>80</v>
      </c>
      <c r="C58" s="35">
        <f>D58+E58+F58+G58</f>
        <v>5</v>
      </c>
      <c r="D58" s="35">
        <v>1</v>
      </c>
      <c r="E58" s="35">
        <v>2</v>
      </c>
      <c r="F58" s="35">
        <v>2</v>
      </c>
      <c r="G58" s="35"/>
    </row>
    <row r="59" spans="1:7" s="19" customFormat="1" ht="12.75">
      <c r="A59" s="27" t="s">
        <v>84</v>
      </c>
      <c r="B59" s="28" t="s">
        <v>81</v>
      </c>
      <c r="C59" s="35">
        <f>D59+E59+F59+G59</f>
        <v>0</v>
      </c>
      <c r="D59" s="35">
        <v>0</v>
      </c>
      <c r="E59" s="35"/>
      <c r="F59" s="35"/>
      <c r="G59" s="35"/>
    </row>
    <row r="60" spans="1:7" s="19" customFormat="1" ht="12.75">
      <c r="A60" s="27" t="s">
        <v>77</v>
      </c>
      <c r="B60" s="28" t="s">
        <v>75</v>
      </c>
      <c r="C60" s="35">
        <f>D60+E60+F60+G60</f>
        <v>4</v>
      </c>
      <c r="D60" s="35">
        <v>1</v>
      </c>
      <c r="E60" s="35">
        <v>1</v>
      </c>
      <c r="F60" s="35">
        <v>2</v>
      </c>
      <c r="G60" s="35"/>
    </row>
    <row r="61" spans="1:7" s="17" customFormat="1" ht="12.75">
      <c r="A61" s="26" t="s">
        <v>155</v>
      </c>
      <c r="B61" s="25">
        <v>59</v>
      </c>
      <c r="C61" s="34">
        <f>C62</f>
        <v>40</v>
      </c>
      <c r="D61" s="34">
        <f>D62</f>
        <v>40</v>
      </c>
      <c r="E61" s="34">
        <f>E62</f>
        <v>0</v>
      </c>
      <c r="F61" s="34">
        <f>F62</f>
        <v>0</v>
      </c>
      <c r="G61" s="34">
        <f>G62</f>
        <v>0</v>
      </c>
    </row>
    <row r="62" spans="1:7" s="19" customFormat="1" ht="12.75">
      <c r="A62" s="27" t="s">
        <v>109</v>
      </c>
      <c r="B62" s="28" t="s">
        <v>108</v>
      </c>
      <c r="C62" s="35">
        <f>D62+E62+F62+G62</f>
        <v>40</v>
      </c>
      <c r="D62" s="35">
        <v>40</v>
      </c>
      <c r="E62" s="35"/>
      <c r="F62" s="35"/>
      <c r="G62" s="35"/>
    </row>
    <row r="63" spans="1:7" s="17" customFormat="1" ht="12.75">
      <c r="A63" s="26" t="s">
        <v>104</v>
      </c>
      <c r="B63" s="25">
        <v>70</v>
      </c>
      <c r="C63" s="34">
        <f>C64</f>
        <v>1140</v>
      </c>
      <c r="D63" s="34">
        <f>D64</f>
        <v>375</v>
      </c>
      <c r="E63" s="34">
        <f>E64</f>
        <v>765</v>
      </c>
      <c r="F63" s="34">
        <f>F64</f>
        <v>0</v>
      </c>
      <c r="G63" s="34">
        <f>G64</f>
        <v>0</v>
      </c>
    </row>
    <row r="64" spans="1:7" s="17" customFormat="1" ht="12.75">
      <c r="A64" s="26" t="s">
        <v>154</v>
      </c>
      <c r="B64" s="25">
        <v>71</v>
      </c>
      <c r="C64" s="34">
        <f>C65+C70</f>
        <v>1140</v>
      </c>
      <c r="D64" s="34">
        <f>D65+D70</f>
        <v>375</v>
      </c>
      <c r="E64" s="34">
        <f>E65+E70</f>
        <v>765</v>
      </c>
      <c r="F64" s="34">
        <f>F65+F70</f>
        <v>0</v>
      </c>
      <c r="G64" s="34">
        <f>G65+G70</f>
        <v>0</v>
      </c>
    </row>
    <row r="65" spans="1:7" s="17" customFormat="1" ht="12.75">
      <c r="A65" s="26" t="s">
        <v>106</v>
      </c>
      <c r="B65" s="25" t="s">
        <v>91</v>
      </c>
      <c r="C65" s="34">
        <f>SUM(C66:C69)</f>
        <v>1140</v>
      </c>
      <c r="D65" s="34">
        <f>SUM(D66:D69)</f>
        <v>375</v>
      </c>
      <c r="E65" s="34">
        <f>SUM(E66:E69)</f>
        <v>765</v>
      </c>
      <c r="F65" s="34">
        <f>SUM(F66:F69)</f>
        <v>0</v>
      </c>
      <c r="G65" s="34">
        <f>SUM(G66:G69)</f>
        <v>0</v>
      </c>
    </row>
    <row r="66" spans="1:7" s="19" customFormat="1" ht="12.75">
      <c r="A66" s="27" t="s">
        <v>97</v>
      </c>
      <c r="B66" s="28" t="s">
        <v>92</v>
      </c>
      <c r="C66" s="35">
        <f>D66+E66+F66+G66</f>
        <v>1140</v>
      </c>
      <c r="D66" s="35">
        <f>400-25</f>
        <v>375</v>
      </c>
      <c r="E66" s="35">
        <v>765</v>
      </c>
      <c r="F66" s="35"/>
      <c r="G66" s="35"/>
    </row>
    <row r="67" spans="1:7" s="19" customFormat="1" ht="25.5" hidden="1">
      <c r="A67" s="27" t="s">
        <v>142</v>
      </c>
      <c r="B67" s="28" t="s">
        <v>93</v>
      </c>
      <c r="C67" s="31">
        <f>D67+E67+F67+G67</f>
        <v>0</v>
      </c>
      <c r="D67" s="37">
        <v>0</v>
      </c>
      <c r="E67" s="38">
        <v>0</v>
      </c>
      <c r="F67" s="37">
        <v>0</v>
      </c>
      <c r="G67" s="37">
        <v>0</v>
      </c>
    </row>
    <row r="68" spans="1:7" s="19" customFormat="1" ht="25.5" hidden="1">
      <c r="A68" s="27" t="s">
        <v>143</v>
      </c>
      <c r="B68" s="28" t="s">
        <v>94</v>
      </c>
      <c r="C68" s="31">
        <f>D68+E68+F68+G68</f>
        <v>0</v>
      </c>
      <c r="D68" s="31">
        <v>0</v>
      </c>
      <c r="E68" s="38">
        <v>0</v>
      </c>
      <c r="F68" s="37">
        <v>0</v>
      </c>
      <c r="G68" s="37">
        <v>0</v>
      </c>
    </row>
    <row r="69" spans="1:7" s="19" customFormat="1" ht="12.75" hidden="1">
      <c r="A69" s="27" t="s">
        <v>98</v>
      </c>
      <c r="B69" s="28" t="s">
        <v>95</v>
      </c>
      <c r="C69" s="31">
        <f>D69+E69+F69+G69</f>
        <v>0</v>
      </c>
      <c r="D69" s="31">
        <v>0</v>
      </c>
      <c r="E69" s="38">
        <v>0</v>
      </c>
      <c r="F69" s="37">
        <v>0</v>
      </c>
      <c r="G69" s="37">
        <v>0</v>
      </c>
    </row>
    <row r="70" spans="1:7" s="17" customFormat="1" ht="12.75" hidden="1">
      <c r="A70" s="26" t="s">
        <v>99</v>
      </c>
      <c r="B70" s="25" t="s">
        <v>96</v>
      </c>
      <c r="C70" s="32">
        <f>D70+E70+F70+G70</f>
        <v>0</v>
      </c>
      <c r="D70" s="32">
        <v>0</v>
      </c>
      <c r="E70" s="39">
        <v>0</v>
      </c>
      <c r="F70" s="40">
        <v>0</v>
      </c>
      <c r="G70" s="40">
        <v>0</v>
      </c>
    </row>
    <row r="71" spans="1:7" s="4" customFormat="1" ht="12.75">
      <c r="A71" s="43" t="s">
        <v>1</v>
      </c>
      <c r="B71" s="9"/>
      <c r="C71" s="8"/>
      <c r="D71" s="8"/>
      <c r="E71" s="8"/>
      <c r="F71" s="8"/>
      <c r="G71" s="8"/>
    </row>
    <row r="72" spans="1:7" s="4" customFormat="1" ht="18">
      <c r="A72" s="93" t="s">
        <v>160</v>
      </c>
      <c r="B72" s="93"/>
      <c r="C72" s="93"/>
      <c r="D72" s="93"/>
      <c r="E72" s="93"/>
      <c r="F72" s="93"/>
      <c r="G72" s="93"/>
    </row>
    <row r="73" spans="1:9" s="4" customFormat="1" ht="66" customHeight="1">
      <c r="A73" s="75" t="s">
        <v>164</v>
      </c>
      <c r="B73" s="79"/>
      <c r="C73" s="79"/>
      <c r="D73" s="79"/>
      <c r="E73" s="90"/>
      <c r="F73" s="78" t="s">
        <v>156</v>
      </c>
      <c r="G73" s="89"/>
      <c r="I73" s="72"/>
    </row>
    <row r="74" spans="1:8" s="3" customFormat="1" ht="42.75" customHeight="1">
      <c r="A74" s="91" t="s">
        <v>117</v>
      </c>
      <c r="B74" s="92" t="s">
        <v>100</v>
      </c>
      <c r="C74" s="82" t="s">
        <v>161</v>
      </c>
      <c r="D74" s="82" t="s">
        <v>146</v>
      </c>
      <c r="E74" s="82" t="s">
        <v>147</v>
      </c>
      <c r="F74" s="82" t="s">
        <v>148</v>
      </c>
      <c r="G74" s="82" t="s">
        <v>149</v>
      </c>
      <c r="H74" s="73"/>
    </row>
    <row r="75" spans="1:8" s="5" customFormat="1" ht="23.25" customHeight="1">
      <c r="A75" s="6" t="s">
        <v>145</v>
      </c>
      <c r="B75" s="44"/>
      <c r="C75" s="59">
        <f>C76+C140+C144</f>
        <v>1812</v>
      </c>
      <c r="D75" s="59">
        <f>D76+D140+D144</f>
        <v>575</v>
      </c>
      <c r="E75" s="59">
        <f>E76+E140+E144</f>
        <v>636</v>
      </c>
      <c r="F75" s="59">
        <f>F76+F140+F144</f>
        <v>501</v>
      </c>
      <c r="G75" s="59">
        <f>G76+G140+G144</f>
        <v>100</v>
      </c>
      <c r="H75" s="74"/>
    </row>
    <row r="76" spans="1:7" s="5" customFormat="1" ht="12.75">
      <c r="A76" s="6" t="s">
        <v>101</v>
      </c>
      <c r="B76" s="44" t="s">
        <v>144</v>
      </c>
      <c r="C76" s="59">
        <f>C77+C107+C142</f>
        <v>1812</v>
      </c>
      <c r="D76" s="59">
        <f>D77+D107+D142</f>
        <v>575</v>
      </c>
      <c r="E76" s="59">
        <f>E77+E107+E142</f>
        <v>636</v>
      </c>
      <c r="F76" s="59">
        <f>F77+F107+F142</f>
        <v>501</v>
      </c>
      <c r="G76" s="59">
        <f>G77+G107+G142</f>
        <v>100</v>
      </c>
    </row>
    <row r="77" spans="1:7" s="5" customFormat="1" ht="13.5" customHeight="1">
      <c r="A77" s="6" t="s">
        <v>102</v>
      </c>
      <c r="B77" s="44" t="s">
        <v>0</v>
      </c>
      <c r="C77" s="59">
        <f>C78+C94+C100</f>
        <v>1690</v>
      </c>
      <c r="D77" s="59">
        <f>D78+D94+D100</f>
        <v>542</v>
      </c>
      <c r="E77" s="59">
        <f>E78+E94+E100</f>
        <v>590</v>
      </c>
      <c r="F77" s="59">
        <f>F78+F94+F100</f>
        <v>475</v>
      </c>
      <c r="G77" s="59">
        <f>G78+G94+G100</f>
        <v>83</v>
      </c>
    </row>
    <row r="78" spans="1:7" s="13" customFormat="1" ht="12.75">
      <c r="A78" s="46" t="s">
        <v>19</v>
      </c>
      <c r="B78" s="44" t="s">
        <v>2</v>
      </c>
      <c r="C78" s="60">
        <f>SUM(C79:C91)-SUM(C88:C89)</f>
        <v>1250</v>
      </c>
      <c r="D78" s="60">
        <f>SUM(D79:D91)-SUM(D88:D89)</f>
        <v>416</v>
      </c>
      <c r="E78" s="60">
        <f>SUM(E79:E91)-SUM(E88:E89)</f>
        <v>435</v>
      </c>
      <c r="F78" s="60">
        <f>SUM(F79:F91)-SUM(F88:F89)</f>
        <v>366</v>
      </c>
      <c r="G78" s="60">
        <f>SUM(G79:G91)-SUM(G88:G89)</f>
        <v>33</v>
      </c>
    </row>
    <row r="79" spans="1:7" s="2" customFormat="1" ht="12.75">
      <c r="A79" s="47" t="s">
        <v>21</v>
      </c>
      <c r="B79" s="48" t="s">
        <v>20</v>
      </c>
      <c r="C79" s="61">
        <f>D79+E79+F79+G79</f>
        <v>970</v>
      </c>
      <c r="D79" s="62">
        <v>320</v>
      </c>
      <c r="E79" s="62">
        <f>561-211</f>
        <v>350</v>
      </c>
      <c r="F79" s="62">
        <v>300</v>
      </c>
      <c r="G79" s="62"/>
    </row>
    <row r="80" spans="1:7" s="2" customFormat="1" ht="12.75">
      <c r="A80" s="47" t="s">
        <v>121</v>
      </c>
      <c r="B80" s="48" t="s">
        <v>120</v>
      </c>
      <c r="C80" s="61">
        <f>D80+E80+F80+G80</f>
        <v>9</v>
      </c>
      <c r="D80" s="62">
        <v>5</v>
      </c>
      <c r="E80" s="62">
        <v>4</v>
      </c>
      <c r="F80" s="62"/>
      <c r="G80" s="62"/>
    </row>
    <row r="81" spans="1:7" s="2" customFormat="1" ht="12.75">
      <c r="A81" s="47" t="s">
        <v>23</v>
      </c>
      <c r="B81" s="48" t="s">
        <v>22</v>
      </c>
      <c r="C81" s="61">
        <f>D81+E81+F81+G81</f>
        <v>80</v>
      </c>
      <c r="D81" s="62">
        <v>30</v>
      </c>
      <c r="E81" s="62">
        <v>30</v>
      </c>
      <c r="F81" s="62">
        <v>20</v>
      </c>
      <c r="G81" s="62"/>
    </row>
    <row r="82" spans="1:7" s="2" customFormat="1" ht="12.75" hidden="1">
      <c r="A82" s="47" t="s">
        <v>25</v>
      </c>
      <c r="B82" s="48" t="s">
        <v>24</v>
      </c>
      <c r="C82" s="61">
        <f>D82+E82+F82+G82</f>
        <v>0</v>
      </c>
      <c r="D82" s="62">
        <v>0</v>
      </c>
      <c r="E82" s="62">
        <v>0</v>
      </c>
      <c r="F82" s="62">
        <v>0</v>
      </c>
      <c r="G82" s="62">
        <v>0</v>
      </c>
    </row>
    <row r="83" spans="1:7" s="2" customFormat="1" ht="12.75" hidden="1">
      <c r="A83" s="47" t="s">
        <v>27</v>
      </c>
      <c r="B83" s="48" t="s">
        <v>26</v>
      </c>
      <c r="C83" s="61">
        <f>D83+E83+F83+G83</f>
        <v>0</v>
      </c>
      <c r="D83" s="62">
        <v>0</v>
      </c>
      <c r="E83" s="62">
        <v>0</v>
      </c>
      <c r="F83" s="62">
        <v>0</v>
      </c>
      <c r="G83" s="62">
        <v>0</v>
      </c>
    </row>
    <row r="84" spans="1:7" s="2" customFormat="1" ht="12.75" hidden="1">
      <c r="A84" s="47" t="s">
        <v>110</v>
      </c>
      <c r="B84" s="48" t="s">
        <v>28</v>
      </c>
      <c r="C84" s="61">
        <f>D84+E84+F84+G84</f>
        <v>0</v>
      </c>
      <c r="D84" s="62">
        <v>0</v>
      </c>
      <c r="E84" s="62">
        <v>0</v>
      </c>
      <c r="F84" s="62">
        <v>0</v>
      </c>
      <c r="G84" s="62">
        <v>0</v>
      </c>
    </row>
    <row r="85" spans="1:7" s="2" customFormat="1" ht="12.75" hidden="1">
      <c r="A85" s="51" t="s">
        <v>88</v>
      </c>
      <c r="B85" s="48" t="s">
        <v>87</v>
      </c>
      <c r="C85" s="61">
        <f>D85+E85+F85+G85</f>
        <v>0</v>
      </c>
      <c r="D85" s="62">
        <v>0</v>
      </c>
      <c r="E85" s="62">
        <v>0</v>
      </c>
      <c r="F85" s="62">
        <v>0</v>
      </c>
      <c r="G85" s="62"/>
    </row>
    <row r="86" spans="1:7" s="2" customFormat="1" ht="24" customHeight="1" hidden="1">
      <c r="A86" s="51" t="s">
        <v>30</v>
      </c>
      <c r="B86" s="48" t="s">
        <v>29</v>
      </c>
      <c r="C86" s="61">
        <f>D86+E86+F86+G86</f>
        <v>0</v>
      </c>
      <c r="D86" s="62">
        <v>0</v>
      </c>
      <c r="E86" s="62">
        <v>0</v>
      </c>
      <c r="F86" s="62">
        <v>0</v>
      </c>
      <c r="G86" s="62">
        <v>0</v>
      </c>
    </row>
    <row r="87" spans="1:7" s="2" customFormat="1" ht="12.75">
      <c r="A87" s="47" t="s">
        <v>32</v>
      </c>
      <c r="B87" s="48" t="s">
        <v>31</v>
      </c>
      <c r="C87" s="63">
        <f>SUM(C88:C89)</f>
        <v>2</v>
      </c>
      <c r="D87" s="63">
        <f>SUM(D88:D89)</f>
        <v>1</v>
      </c>
      <c r="E87" s="63">
        <f>SUM(E88:E89)</f>
        <v>1</v>
      </c>
      <c r="F87" s="63">
        <f>SUM(F88:F89)</f>
        <v>0</v>
      </c>
      <c r="G87" s="63">
        <f>SUM(G88:G89)</f>
        <v>0</v>
      </c>
    </row>
    <row r="88" spans="1:7" s="2" customFormat="1" ht="12.75">
      <c r="A88" s="47" t="s">
        <v>114</v>
      </c>
      <c r="B88" s="48" t="s">
        <v>151</v>
      </c>
      <c r="C88" s="61">
        <f>D88+E88+F88+G88</f>
        <v>2</v>
      </c>
      <c r="D88" s="62">
        <v>1</v>
      </c>
      <c r="E88" s="62">
        <v>1</v>
      </c>
      <c r="F88" s="62"/>
      <c r="G88" s="62"/>
    </row>
    <row r="89" spans="1:7" s="2" customFormat="1" ht="12.75" hidden="1">
      <c r="A89" s="47" t="s">
        <v>115</v>
      </c>
      <c r="B89" s="48" t="s">
        <v>152</v>
      </c>
      <c r="C89" s="61">
        <f>D89+E89+F89+G89</f>
        <v>0</v>
      </c>
      <c r="D89" s="62">
        <v>0</v>
      </c>
      <c r="E89" s="62">
        <v>0</v>
      </c>
      <c r="F89" s="62">
        <v>0</v>
      </c>
      <c r="G89" s="62">
        <v>0</v>
      </c>
    </row>
    <row r="90" spans="1:7" s="2" customFormat="1" ht="12.75" hidden="1">
      <c r="A90" s="47" t="s">
        <v>107</v>
      </c>
      <c r="B90" s="48" t="s">
        <v>153</v>
      </c>
      <c r="C90" s="61">
        <f>D90+E90+F90+G90</f>
        <v>0</v>
      </c>
      <c r="D90" s="62">
        <v>0</v>
      </c>
      <c r="E90" s="62">
        <v>0</v>
      </c>
      <c r="F90" s="62">
        <v>0</v>
      </c>
      <c r="G90" s="62">
        <v>0</v>
      </c>
    </row>
    <row r="91" spans="1:7" s="2" customFormat="1" ht="15" customHeight="1">
      <c r="A91" s="47" t="s">
        <v>34</v>
      </c>
      <c r="B91" s="48" t="s">
        <v>33</v>
      </c>
      <c r="C91" s="62">
        <f>SUM(C92:C93)</f>
        <v>189</v>
      </c>
      <c r="D91" s="62">
        <f>SUM(D92:D93)</f>
        <v>60</v>
      </c>
      <c r="E91" s="62">
        <f>SUM(E92:E93)</f>
        <v>50</v>
      </c>
      <c r="F91" s="62">
        <f>SUM(F92:F93)</f>
        <v>46</v>
      </c>
      <c r="G91" s="62">
        <f>SUM(G92:G93)</f>
        <v>33</v>
      </c>
    </row>
    <row r="92" spans="1:7" s="2" customFormat="1" ht="15" customHeight="1">
      <c r="A92" s="47" t="s">
        <v>133</v>
      </c>
      <c r="B92" s="48" t="s">
        <v>132</v>
      </c>
      <c r="C92" s="61">
        <f>D92+E92+F92+G92</f>
        <v>56</v>
      </c>
      <c r="D92" s="62">
        <v>25</v>
      </c>
      <c r="E92" s="62">
        <v>15</v>
      </c>
      <c r="F92" s="62">
        <v>12</v>
      </c>
      <c r="G92" s="62">
        <v>4</v>
      </c>
    </row>
    <row r="93" spans="1:7" s="2" customFormat="1" ht="15" customHeight="1">
      <c r="A93" s="47" t="s">
        <v>122</v>
      </c>
      <c r="B93" s="48" t="s">
        <v>135</v>
      </c>
      <c r="C93" s="61">
        <f>D93+E93+F93+G93</f>
        <v>133</v>
      </c>
      <c r="D93" s="62">
        <v>35</v>
      </c>
      <c r="E93" s="62">
        <v>35</v>
      </c>
      <c r="F93" s="62">
        <v>34</v>
      </c>
      <c r="G93" s="62">
        <v>29</v>
      </c>
    </row>
    <row r="94" spans="1:7" s="1" customFormat="1" ht="13.5" customHeight="1">
      <c r="A94" s="52" t="s">
        <v>35</v>
      </c>
      <c r="B94" s="44" t="s">
        <v>17</v>
      </c>
      <c r="C94" s="64">
        <f>SUM(C95:C99)</f>
        <v>409</v>
      </c>
      <c r="D94" s="64">
        <f>SUM(D95:D99)</f>
        <v>107</v>
      </c>
      <c r="E94" s="64">
        <f>SUM(E95:E99)</f>
        <v>145</v>
      </c>
      <c r="F94" s="64">
        <f>SUM(F95:F99)</f>
        <v>107</v>
      </c>
      <c r="G94" s="64">
        <f>SUM(G95:G99)</f>
        <v>50</v>
      </c>
    </row>
    <row r="95" spans="1:7" s="2" customFormat="1" ht="12.75">
      <c r="A95" s="47" t="s">
        <v>37</v>
      </c>
      <c r="B95" s="48" t="s">
        <v>36</v>
      </c>
      <c r="C95" s="61">
        <f>D95+E95+F95+G95</f>
        <v>296</v>
      </c>
      <c r="D95" s="62">
        <v>85</v>
      </c>
      <c r="E95" s="62">
        <v>90</v>
      </c>
      <c r="F95" s="62">
        <v>89</v>
      </c>
      <c r="G95" s="62">
        <v>32</v>
      </c>
    </row>
    <row r="96" spans="1:7" s="2" customFormat="1" ht="12.75">
      <c r="A96" s="47" t="s">
        <v>39</v>
      </c>
      <c r="B96" s="48" t="s">
        <v>38</v>
      </c>
      <c r="C96" s="61">
        <f>D96+E96+F96+G96</f>
        <v>70</v>
      </c>
      <c r="D96" s="62">
        <v>18</v>
      </c>
      <c r="E96" s="62">
        <v>17</v>
      </c>
      <c r="F96" s="62">
        <v>17</v>
      </c>
      <c r="G96" s="62">
        <v>18</v>
      </c>
    </row>
    <row r="97" spans="1:7" s="2" customFormat="1" ht="12.75">
      <c r="A97" s="47" t="s">
        <v>159</v>
      </c>
      <c r="B97" s="48" t="s">
        <v>158</v>
      </c>
      <c r="C97" s="61">
        <f>D97+E97+F97+G97</f>
        <v>3</v>
      </c>
      <c r="D97" s="62">
        <v>2</v>
      </c>
      <c r="E97" s="62">
        <v>1</v>
      </c>
      <c r="F97" s="62"/>
      <c r="G97" s="62"/>
    </row>
    <row r="98" spans="1:7" s="2" customFormat="1" ht="12.75">
      <c r="A98" s="27" t="s">
        <v>165</v>
      </c>
      <c r="B98" s="28" t="s">
        <v>166</v>
      </c>
      <c r="C98" s="61">
        <f>D98+E98+F98+G98</f>
        <v>34</v>
      </c>
      <c r="D98" s="62"/>
      <c r="E98" s="62">
        <v>34</v>
      </c>
      <c r="F98" s="62"/>
      <c r="G98" s="62"/>
    </row>
    <row r="99" spans="1:7" s="2" customFormat="1" ht="12.75">
      <c r="A99" s="47" t="s">
        <v>41</v>
      </c>
      <c r="B99" s="48" t="s">
        <v>40</v>
      </c>
      <c r="C99" s="61">
        <f>D99+E99+F99+G99</f>
        <v>6</v>
      </c>
      <c r="D99" s="62">
        <v>2</v>
      </c>
      <c r="E99" s="62">
        <v>3</v>
      </c>
      <c r="F99" s="62">
        <v>1</v>
      </c>
      <c r="G99" s="62"/>
    </row>
    <row r="100" spans="1:7" s="1" customFormat="1" ht="12.75">
      <c r="A100" s="52" t="s">
        <v>43</v>
      </c>
      <c r="B100" s="44" t="s">
        <v>42</v>
      </c>
      <c r="C100" s="64">
        <f>SUM(C101:C106)</f>
        <v>31</v>
      </c>
      <c r="D100" s="64">
        <f>SUM(D101:D106)</f>
        <v>19</v>
      </c>
      <c r="E100" s="64">
        <f>SUM(E101:E106)</f>
        <v>10</v>
      </c>
      <c r="F100" s="64">
        <f>SUM(F101:F106)</f>
        <v>2</v>
      </c>
      <c r="G100" s="64">
        <f>SUM(G101:G106)</f>
        <v>0</v>
      </c>
    </row>
    <row r="101" spans="1:7" s="2" customFormat="1" ht="13.5" customHeight="1">
      <c r="A101" s="51" t="s">
        <v>138</v>
      </c>
      <c r="B101" s="48" t="s">
        <v>3</v>
      </c>
      <c r="C101" s="61">
        <f>D101+E101+F101+G101</f>
        <v>2</v>
      </c>
      <c r="D101" s="62">
        <v>2</v>
      </c>
      <c r="E101" s="62"/>
      <c r="F101" s="62"/>
      <c r="G101" s="62"/>
    </row>
    <row r="102" spans="1:7" s="2" customFormat="1" ht="13.5" customHeight="1">
      <c r="A102" s="51" t="s">
        <v>45</v>
      </c>
      <c r="B102" s="48" t="s">
        <v>4</v>
      </c>
      <c r="C102" s="61">
        <f>D102+E102+F102+G102</f>
        <v>1</v>
      </c>
      <c r="D102" s="62">
        <v>1</v>
      </c>
      <c r="E102" s="62"/>
      <c r="F102" s="62"/>
      <c r="G102" s="62"/>
    </row>
    <row r="103" spans="1:7" s="2" customFormat="1" ht="13.5" customHeight="1">
      <c r="A103" s="51" t="s">
        <v>139</v>
      </c>
      <c r="B103" s="48" t="s">
        <v>5</v>
      </c>
      <c r="C103" s="61">
        <f>D103+E103+F103+G103</f>
        <v>5</v>
      </c>
      <c r="D103" s="62">
        <v>5</v>
      </c>
      <c r="E103" s="62"/>
      <c r="F103" s="62"/>
      <c r="G103" s="62"/>
    </row>
    <row r="104" spans="1:7" s="2" customFormat="1" ht="13.5" customHeight="1" hidden="1">
      <c r="A104" s="51" t="s">
        <v>140</v>
      </c>
      <c r="B104" s="48" t="s">
        <v>6</v>
      </c>
      <c r="C104" s="61">
        <f>D104+E104+F104+G104</f>
        <v>0</v>
      </c>
      <c r="D104" s="62"/>
      <c r="E104" s="62"/>
      <c r="F104" s="62"/>
      <c r="G104" s="62"/>
    </row>
    <row r="105" spans="1:7" s="2" customFormat="1" ht="13.5" customHeight="1">
      <c r="A105" s="51" t="s">
        <v>141</v>
      </c>
      <c r="B105" s="48" t="s">
        <v>18</v>
      </c>
      <c r="C105" s="61">
        <f>D105+E105+F105+G105</f>
        <v>1</v>
      </c>
      <c r="D105" s="62">
        <v>1</v>
      </c>
      <c r="E105" s="62"/>
      <c r="F105" s="62"/>
      <c r="G105" s="62"/>
    </row>
    <row r="106" spans="1:7" s="2" customFormat="1" ht="13.5" customHeight="1">
      <c r="A106" s="51" t="s">
        <v>163</v>
      </c>
      <c r="B106" s="48" t="s">
        <v>162</v>
      </c>
      <c r="C106" s="61">
        <f>D106+E106+F106+G106</f>
        <v>22</v>
      </c>
      <c r="D106" s="62">
        <v>10</v>
      </c>
      <c r="E106" s="62">
        <v>10</v>
      </c>
      <c r="F106" s="62">
        <v>2</v>
      </c>
      <c r="G106" s="62"/>
    </row>
    <row r="107" spans="1:7" s="1" customFormat="1" ht="12.75">
      <c r="A107" s="52" t="s">
        <v>103</v>
      </c>
      <c r="B107" s="44">
        <v>20</v>
      </c>
      <c r="C107" s="64">
        <f>C108+C119+C120+C122+C125+C128+C130+C131+C133+C129+C132</f>
        <v>122</v>
      </c>
      <c r="D107" s="64">
        <f>D108+D119+D120+D122+D125+D128+D130+D131+D133+D129+D132</f>
        <v>33</v>
      </c>
      <c r="E107" s="64">
        <f>E108+E119+E120+E122+E125+E128+E130+E131+E133+E129+E132</f>
        <v>46</v>
      </c>
      <c r="F107" s="64">
        <f>F108+F119+F120+F122+F125+F128+F130+F131+F133+F129+F132</f>
        <v>26</v>
      </c>
      <c r="G107" s="64">
        <f>G108+G119+G120+G122+G125+G128+G130+G131+G133+G129+G132</f>
        <v>17</v>
      </c>
    </row>
    <row r="108" spans="1:7" s="13" customFormat="1" ht="12.75">
      <c r="A108" s="46" t="s">
        <v>48</v>
      </c>
      <c r="B108" s="44" t="s">
        <v>7</v>
      </c>
      <c r="C108" s="60">
        <f>SUM(C109:C118)</f>
        <v>102</v>
      </c>
      <c r="D108" s="60">
        <f>SUM(D109:D118)</f>
        <v>28</v>
      </c>
      <c r="E108" s="60">
        <f>SUM(E109:E118)</f>
        <v>38</v>
      </c>
      <c r="F108" s="60">
        <f>SUM(F109:F118)</f>
        <v>22</v>
      </c>
      <c r="G108" s="60">
        <f>SUM(G109:G118)</f>
        <v>14</v>
      </c>
    </row>
    <row r="109" spans="1:7" s="2" customFormat="1" ht="12.75">
      <c r="A109" s="51" t="s">
        <v>50</v>
      </c>
      <c r="B109" s="48" t="s">
        <v>49</v>
      </c>
      <c r="C109" s="61">
        <f>D109+E109+F109+G109</f>
        <v>7</v>
      </c>
      <c r="D109" s="62">
        <v>1</v>
      </c>
      <c r="E109" s="62">
        <v>3</v>
      </c>
      <c r="F109" s="62">
        <v>2</v>
      </c>
      <c r="G109" s="62">
        <v>1</v>
      </c>
    </row>
    <row r="110" spans="1:7" s="2" customFormat="1" ht="12.75">
      <c r="A110" s="51" t="s">
        <v>52</v>
      </c>
      <c r="B110" s="48" t="s">
        <v>51</v>
      </c>
      <c r="C110" s="61">
        <f>D110+E110+F110+G110</f>
        <v>1</v>
      </c>
      <c r="D110" s="62"/>
      <c r="E110" s="62">
        <v>1</v>
      </c>
      <c r="F110" s="62"/>
      <c r="G110" s="62"/>
    </row>
    <row r="111" spans="1:7" s="2" customFormat="1" ht="12.75">
      <c r="A111" s="51" t="s">
        <v>54</v>
      </c>
      <c r="B111" s="48" t="s">
        <v>53</v>
      </c>
      <c r="C111" s="61">
        <f>D111+E111+F111+G111</f>
        <v>24</v>
      </c>
      <c r="D111" s="62">
        <v>8</v>
      </c>
      <c r="E111" s="62">
        <v>12</v>
      </c>
      <c r="F111" s="62">
        <v>4</v>
      </c>
      <c r="G111" s="62"/>
    </row>
    <row r="112" spans="1:7" s="2" customFormat="1" ht="12.75">
      <c r="A112" s="51" t="s">
        <v>56</v>
      </c>
      <c r="B112" s="48" t="s">
        <v>55</v>
      </c>
      <c r="C112" s="61">
        <f>D112+E112+F112+G112</f>
        <v>8</v>
      </c>
      <c r="D112" s="65">
        <v>3</v>
      </c>
      <c r="E112" s="62">
        <v>2</v>
      </c>
      <c r="F112" s="62">
        <v>3</v>
      </c>
      <c r="G112" s="62"/>
    </row>
    <row r="113" spans="1:7" s="2" customFormat="1" ht="12.75">
      <c r="A113" s="51" t="s">
        <v>58</v>
      </c>
      <c r="B113" s="48" t="s">
        <v>57</v>
      </c>
      <c r="C113" s="61">
        <f>D113+E113+F113+G113</f>
        <v>6</v>
      </c>
      <c r="D113" s="65">
        <v>3</v>
      </c>
      <c r="E113" s="62">
        <v>2</v>
      </c>
      <c r="F113" s="62">
        <v>1</v>
      </c>
      <c r="G113" s="62"/>
    </row>
    <row r="114" spans="1:7" s="2" customFormat="1" ht="12.75">
      <c r="A114" s="51" t="s">
        <v>60</v>
      </c>
      <c r="B114" s="48" t="s">
        <v>59</v>
      </c>
      <c r="C114" s="61">
        <f>D114+E114+F114+G114</f>
        <v>1</v>
      </c>
      <c r="D114" s="65">
        <v>1</v>
      </c>
      <c r="E114" s="62"/>
      <c r="F114" s="62"/>
      <c r="G114" s="62"/>
    </row>
    <row r="115" spans="1:7" s="2" customFormat="1" ht="12.75" hidden="1">
      <c r="A115" s="51" t="s">
        <v>125</v>
      </c>
      <c r="B115" s="48" t="s">
        <v>129</v>
      </c>
      <c r="C115" s="61">
        <f>D115+E115+F115+G115</f>
        <v>0</v>
      </c>
      <c r="D115" s="65"/>
      <c r="E115" s="62"/>
      <c r="F115" s="62"/>
      <c r="G115" s="62"/>
    </row>
    <row r="116" spans="1:7" s="2" customFormat="1" ht="12.75">
      <c r="A116" s="51" t="s">
        <v>62</v>
      </c>
      <c r="B116" s="48" t="s">
        <v>61</v>
      </c>
      <c r="C116" s="61">
        <f>D116+E116+F116+G116</f>
        <v>2</v>
      </c>
      <c r="D116" s="65">
        <v>1</v>
      </c>
      <c r="E116" s="62"/>
      <c r="F116" s="62"/>
      <c r="G116" s="62">
        <v>1</v>
      </c>
    </row>
    <row r="117" spans="1:7" s="2" customFormat="1" ht="21" customHeight="1">
      <c r="A117" s="51" t="s">
        <v>64</v>
      </c>
      <c r="B117" s="48" t="s">
        <v>63</v>
      </c>
      <c r="C117" s="61">
        <f>D117+E117+F117+G117</f>
        <v>2</v>
      </c>
      <c r="D117" s="65">
        <v>0</v>
      </c>
      <c r="E117" s="62">
        <v>1</v>
      </c>
      <c r="F117" s="62"/>
      <c r="G117" s="62">
        <v>1</v>
      </c>
    </row>
    <row r="118" spans="1:7" s="2" customFormat="1" ht="24">
      <c r="A118" s="51" t="s">
        <v>66</v>
      </c>
      <c r="B118" s="48" t="s">
        <v>65</v>
      </c>
      <c r="C118" s="61">
        <f>D118+E118+F118+G118</f>
        <v>51</v>
      </c>
      <c r="D118" s="65">
        <v>11</v>
      </c>
      <c r="E118" s="62">
        <v>17</v>
      </c>
      <c r="F118" s="62">
        <v>12</v>
      </c>
      <c r="G118" s="62">
        <v>11</v>
      </c>
    </row>
    <row r="119" spans="1:7" s="2" customFormat="1" ht="12.75">
      <c r="A119" s="46" t="s">
        <v>67</v>
      </c>
      <c r="B119" s="44" t="s">
        <v>8</v>
      </c>
      <c r="C119" s="66">
        <f>D119+E119+F119+G119</f>
        <v>5</v>
      </c>
      <c r="D119" s="67">
        <v>1</v>
      </c>
      <c r="E119" s="60">
        <v>1</v>
      </c>
      <c r="F119" s="60">
        <v>1</v>
      </c>
      <c r="G119" s="60">
        <v>2</v>
      </c>
    </row>
    <row r="120" spans="1:7" s="2" customFormat="1" ht="12.75" hidden="1">
      <c r="A120" s="46" t="s">
        <v>126</v>
      </c>
      <c r="B120" s="44" t="s">
        <v>150</v>
      </c>
      <c r="C120" s="59">
        <f>D120+E120+F120+G120</f>
        <v>0</v>
      </c>
      <c r="D120" s="60">
        <f>D121</f>
        <v>0</v>
      </c>
      <c r="E120" s="60">
        <f>E121</f>
        <v>0</v>
      </c>
      <c r="F120" s="60">
        <f>F121</f>
        <v>0</v>
      </c>
      <c r="G120" s="60">
        <f>G121</f>
        <v>0</v>
      </c>
    </row>
    <row r="121" spans="1:7" s="2" customFormat="1" ht="12.75" hidden="1">
      <c r="A121" s="51" t="s">
        <v>127</v>
      </c>
      <c r="B121" s="48" t="s">
        <v>128</v>
      </c>
      <c r="C121" s="61">
        <f>D121+E121+F121+G121</f>
        <v>0</v>
      </c>
      <c r="D121" s="62">
        <v>0</v>
      </c>
      <c r="E121" s="62">
        <v>0</v>
      </c>
      <c r="F121" s="62">
        <v>0</v>
      </c>
      <c r="G121" s="62">
        <v>0</v>
      </c>
    </row>
    <row r="122" spans="1:7" s="13" customFormat="1" ht="12.75">
      <c r="A122" s="46" t="s">
        <v>10</v>
      </c>
      <c r="B122" s="44" t="s">
        <v>9</v>
      </c>
      <c r="C122" s="60">
        <f>SUM(C123:C124)</f>
        <v>3</v>
      </c>
      <c r="D122" s="60">
        <f>SUM(D123:D124)</f>
        <v>0</v>
      </c>
      <c r="E122" s="60">
        <f>SUM(E123:E124)</f>
        <v>3</v>
      </c>
      <c r="F122" s="60">
        <f>SUM(F123:F124)</f>
        <v>0</v>
      </c>
      <c r="G122" s="60">
        <f>SUM(G123:G124)</f>
        <v>0</v>
      </c>
    </row>
    <row r="123" spans="1:7" s="14" customFormat="1" ht="12.75" hidden="1">
      <c r="A123" s="51" t="s">
        <v>131</v>
      </c>
      <c r="B123" s="48" t="s">
        <v>130</v>
      </c>
      <c r="C123" s="61">
        <f>D123+E123+F123+G123</f>
        <v>0</v>
      </c>
      <c r="D123" s="62">
        <v>0</v>
      </c>
      <c r="E123" s="62">
        <v>0</v>
      </c>
      <c r="F123" s="62">
        <v>0</v>
      </c>
      <c r="G123" s="62">
        <v>0</v>
      </c>
    </row>
    <row r="124" spans="1:7" s="2" customFormat="1" ht="12.75">
      <c r="A124" s="51" t="s">
        <v>86</v>
      </c>
      <c r="B124" s="48" t="s">
        <v>85</v>
      </c>
      <c r="C124" s="61">
        <f>D124+E124+F124+G124</f>
        <v>3</v>
      </c>
      <c r="D124" s="62"/>
      <c r="E124" s="62">
        <v>3</v>
      </c>
      <c r="F124" s="62"/>
      <c r="G124" s="62"/>
    </row>
    <row r="125" spans="1:7" s="13" customFormat="1" ht="12.75">
      <c r="A125" s="46" t="s">
        <v>69</v>
      </c>
      <c r="B125" s="44" t="s">
        <v>68</v>
      </c>
      <c r="C125" s="60">
        <f>SUM(C126:C127)</f>
        <v>5</v>
      </c>
      <c r="D125" s="60">
        <f>SUM(D126:D127)</f>
        <v>2</v>
      </c>
      <c r="E125" s="60">
        <f>SUM(E126:E127)</f>
        <v>2</v>
      </c>
      <c r="F125" s="60">
        <f>SUM(F126:F127)</f>
        <v>0</v>
      </c>
      <c r="G125" s="60">
        <f>SUM(G126:G127)</f>
        <v>1</v>
      </c>
    </row>
    <row r="126" spans="1:7" s="2" customFormat="1" ht="12.75">
      <c r="A126" s="51" t="s">
        <v>71</v>
      </c>
      <c r="B126" s="48" t="s">
        <v>11</v>
      </c>
      <c r="C126" s="61">
        <f>D126+E126+F126+G126</f>
        <v>5</v>
      </c>
      <c r="D126" s="62">
        <v>2</v>
      </c>
      <c r="E126" s="62">
        <v>2</v>
      </c>
      <c r="F126" s="62"/>
      <c r="G126" s="62">
        <v>1</v>
      </c>
    </row>
    <row r="127" spans="1:7" s="2" customFormat="1" ht="12.75" hidden="1">
      <c r="A127" s="51" t="s">
        <v>72</v>
      </c>
      <c r="B127" s="48" t="s">
        <v>12</v>
      </c>
      <c r="C127" s="61">
        <f>D127+E127+F127+G127</f>
        <v>0</v>
      </c>
      <c r="D127" s="62">
        <v>0</v>
      </c>
      <c r="E127" s="62">
        <v>0</v>
      </c>
      <c r="F127" s="62">
        <v>0</v>
      </c>
      <c r="G127" s="62">
        <v>0</v>
      </c>
    </row>
    <row r="128" spans="1:7" s="2" customFormat="1" ht="12.75">
      <c r="A128" s="46" t="s">
        <v>73</v>
      </c>
      <c r="B128" s="44" t="s">
        <v>13</v>
      </c>
      <c r="C128" s="66">
        <f>D128+E128+F128+G128</f>
        <v>4</v>
      </c>
      <c r="D128" s="60">
        <v>2</v>
      </c>
      <c r="E128" s="60">
        <v>1</v>
      </c>
      <c r="F128" s="60">
        <v>1</v>
      </c>
      <c r="G128" s="60"/>
    </row>
    <row r="129" spans="1:7" s="2" customFormat="1" ht="12.75" hidden="1">
      <c r="A129" s="46" t="s">
        <v>119</v>
      </c>
      <c r="B129" s="44" t="s">
        <v>118</v>
      </c>
      <c r="C129" s="59">
        <f>D129+E129+F129+G129</f>
        <v>0</v>
      </c>
      <c r="D129" s="60">
        <v>0</v>
      </c>
      <c r="E129" s="60">
        <v>0</v>
      </c>
      <c r="F129" s="60">
        <v>0</v>
      </c>
      <c r="G129" s="60">
        <v>0</v>
      </c>
    </row>
    <row r="130" spans="1:7" s="2" customFormat="1" ht="12.75" hidden="1">
      <c r="A130" s="46" t="s">
        <v>70</v>
      </c>
      <c r="B130" s="44" t="s">
        <v>14</v>
      </c>
      <c r="C130" s="59">
        <f>D130+E130+F130+G130</f>
        <v>0</v>
      </c>
      <c r="D130" s="60">
        <v>0</v>
      </c>
      <c r="E130" s="60">
        <v>0</v>
      </c>
      <c r="F130" s="60">
        <v>0</v>
      </c>
      <c r="G130" s="60">
        <v>0</v>
      </c>
    </row>
    <row r="131" spans="1:7" s="2" customFormat="1" ht="12.75" hidden="1">
      <c r="A131" s="46" t="s">
        <v>90</v>
      </c>
      <c r="B131" s="44" t="s">
        <v>89</v>
      </c>
      <c r="C131" s="59">
        <f>D131+E131+F131+G131</f>
        <v>0</v>
      </c>
      <c r="D131" s="60">
        <v>0</v>
      </c>
      <c r="E131" s="60">
        <v>0</v>
      </c>
      <c r="F131" s="60">
        <v>0</v>
      </c>
      <c r="G131" s="60">
        <v>0</v>
      </c>
    </row>
    <row r="132" spans="1:7" s="2" customFormat="1" ht="13.5" customHeight="1" hidden="1">
      <c r="A132" s="46" t="s">
        <v>137</v>
      </c>
      <c r="B132" s="44" t="s">
        <v>116</v>
      </c>
      <c r="C132" s="59">
        <f>D132+E132+F132+G132</f>
        <v>0</v>
      </c>
      <c r="D132" s="60">
        <v>0</v>
      </c>
      <c r="E132" s="60">
        <v>0</v>
      </c>
      <c r="F132" s="60">
        <v>0</v>
      </c>
      <c r="G132" s="60">
        <v>0</v>
      </c>
    </row>
    <row r="133" spans="1:7" s="13" customFormat="1" ht="12.75">
      <c r="A133" s="46" t="s">
        <v>16</v>
      </c>
      <c r="B133" s="44" t="s">
        <v>15</v>
      </c>
      <c r="C133" s="60">
        <f>SUM(C134:C138)</f>
        <v>3</v>
      </c>
      <c r="D133" s="60">
        <f>SUM(D134:D138)</f>
        <v>0</v>
      </c>
      <c r="E133" s="60">
        <f>SUM(E134:E138)</f>
        <v>1</v>
      </c>
      <c r="F133" s="60">
        <f>SUM(F134:F138)</f>
        <v>2</v>
      </c>
      <c r="G133" s="60">
        <f>SUM(G134:G138)</f>
        <v>0</v>
      </c>
    </row>
    <row r="134" spans="1:7" s="2" customFormat="1" ht="12.75" hidden="1">
      <c r="A134" s="51" t="s">
        <v>82</v>
      </c>
      <c r="B134" s="48" t="s">
        <v>79</v>
      </c>
      <c r="C134" s="61">
        <f>D134+E134+F134+G134</f>
        <v>0</v>
      </c>
      <c r="D134" s="62">
        <v>0</v>
      </c>
      <c r="E134" s="62">
        <v>0</v>
      </c>
      <c r="F134" s="62">
        <v>0</v>
      </c>
      <c r="G134" s="62">
        <v>0</v>
      </c>
    </row>
    <row r="135" spans="1:7" s="2" customFormat="1" ht="12.75" hidden="1">
      <c r="A135" s="51" t="s">
        <v>76</v>
      </c>
      <c r="B135" s="48" t="s">
        <v>74</v>
      </c>
      <c r="C135" s="61">
        <f>D135+E135+F135+G135</f>
        <v>0</v>
      </c>
      <c r="D135" s="62">
        <v>0</v>
      </c>
      <c r="E135" s="62">
        <v>0</v>
      </c>
      <c r="F135" s="62">
        <v>0</v>
      </c>
      <c r="G135" s="62">
        <v>0</v>
      </c>
    </row>
    <row r="136" spans="1:7" s="2" customFormat="1" ht="12.75">
      <c r="A136" s="51" t="s">
        <v>83</v>
      </c>
      <c r="B136" s="48" t="s">
        <v>80</v>
      </c>
      <c r="C136" s="61">
        <f>D136+E136+F136+G136</f>
        <v>2</v>
      </c>
      <c r="D136" s="62"/>
      <c r="E136" s="62">
        <v>1</v>
      </c>
      <c r="F136" s="62">
        <v>1</v>
      </c>
      <c r="G136" s="62"/>
    </row>
    <row r="137" spans="1:7" s="2" customFormat="1" ht="12.75" hidden="1">
      <c r="A137" s="51" t="s">
        <v>124</v>
      </c>
      <c r="B137" s="48" t="s">
        <v>123</v>
      </c>
      <c r="C137" s="61">
        <f>D137+E137+F137+G137</f>
        <v>0</v>
      </c>
      <c r="D137" s="62"/>
      <c r="E137" s="62"/>
      <c r="F137" s="62"/>
      <c r="G137" s="62"/>
    </row>
    <row r="138" spans="1:7" s="2" customFormat="1" ht="12.75">
      <c r="A138" s="51" t="s">
        <v>77</v>
      </c>
      <c r="B138" s="48" t="s">
        <v>75</v>
      </c>
      <c r="C138" s="61">
        <f>D138+E138+F138+G138</f>
        <v>1</v>
      </c>
      <c r="D138" s="62"/>
      <c r="E138" s="62"/>
      <c r="F138" s="62">
        <v>1</v>
      </c>
      <c r="G138" s="62"/>
    </row>
    <row r="139" spans="1:7" s="1" customFormat="1" ht="12.75" hidden="1">
      <c r="A139" s="46" t="s">
        <v>111</v>
      </c>
      <c r="B139" s="53"/>
      <c r="C139" s="59">
        <f>D139+E139+F139+G139</f>
        <v>0</v>
      </c>
      <c r="D139" s="64">
        <v>0</v>
      </c>
      <c r="E139" s="64">
        <v>0</v>
      </c>
      <c r="F139" s="64">
        <v>0</v>
      </c>
      <c r="G139" s="64">
        <v>0</v>
      </c>
    </row>
    <row r="140" spans="1:7" s="1" customFormat="1" ht="12.75" hidden="1">
      <c r="A140" s="46" t="s">
        <v>112</v>
      </c>
      <c r="B140" s="53">
        <v>56</v>
      </c>
      <c r="C140" s="59">
        <f>D140+E140+F140+G140</f>
        <v>0</v>
      </c>
      <c r="D140" s="66">
        <f>D141</f>
        <v>0</v>
      </c>
      <c r="E140" s="66">
        <f>E141</f>
        <v>0</v>
      </c>
      <c r="F140" s="66">
        <f>F141</f>
        <v>0</v>
      </c>
      <c r="G140" s="66">
        <f>G141</f>
        <v>0</v>
      </c>
    </row>
    <row r="141" spans="1:7" s="2" customFormat="1" ht="12.75" hidden="1">
      <c r="A141" s="51" t="s">
        <v>113</v>
      </c>
      <c r="B141" s="48">
        <v>56.02</v>
      </c>
      <c r="C141" s="61">
        <f>D141+E141+F141+G141</f>
        <v>0</v>
      </c>
      <c r="D141" s="62">
        <v>0</v>
      </c>
      <c r="E141" s="62">
        <v>0</v>
      </c>
      <c r="F141" s="62">
        <v>0</v>
      </c>
      <c r="G141" s="62">
        <v>0</v>
      </c>
    </row>
    <row r="142" spans="1:7" s="1" customFormat="1" ht="12.75">
      <c r="A142" s="7" t="s">
        <v>155</v>
      </c>
      <c r="B142" s="44">
        <v>59</v>
      </c>
      <c r="C142" s="60">
        <f>C143</f>
        <v>0</v>
      </c>
      <c r="D142" s="60">
        <f>D143</f>
        <v>0</v>
      </c>
      <c r="E142" s="60">
        <f>E143</f>
        <v>0</v>
      </c>
      <c r="F142" s="60">
        <f>F143</f>
        <v>0</v>
      </c>
      <c r="G142" s="60">
        <f>G143</f>
        <v>0</v>
      </c>
    </row>
    <row r="143" spans="1:7" s="2" customFormat="1" ht="12.75">
      <c r="A143" s="51" t="s">
        <v>109</v>
      </c>
      <c r="B143" s="48" t="s">
        <v>108</v>
      </c>
      <c r="C143" s="61">
        <f>D143+E143+F143+G143</f>
        <v>0</v>
      </c>
      <c r="D143" s="62"/>
      <c r="E143" s="62"/>
      <c r="F143" s="62"/>
      <c r="G143" s="62"/>
    </row>
    <row r="144" spans="1:7" s="1" customFormat="1" ht="12.75" hidden="1">
      <c r="A144" s="46" t="s">
        <v>104</v>
      </c>
      <c r="B144" s="53">
        <v>70</v>
      </c>
      <c r="C144" s="45">
        <f>C145</f>
        <v>0</v>
      </c>
      <c r="D144" s="45">
        <f aca="true" t="shared" si="3" ref="D144:G145">D145</f>
        <v>0</v>
      </c>
      <c r="E144" s="45">
        <f t="shared" si="3"/>
        <v>0</v>
      </c>
      <c r="F144" s="45">
        <f t="shared" si="3"/>
        <v>0</v>
      </c>
      <c r="G144" s="45">
        <f t="shared" si="3"/>
        <v>0</v>
      </c>
    </row>
    <row r="145" spans="1:7" s="1" customFormat="1" ht="12.75" hidden="1">
      <c r="A145" s="52" t="s">
        <v>105</v>
      </c>
      <c r="B145" s="44">
        <v>71</v>
      </c>
      <c r="C145" s="45">
        <f>C146</f>
        <v>0</v>
      </c>
      <c r="D145" s="45">
        <f t="shared" si="3"/>
        <v>0</v>
      </c>
      <c r="E145" s="45">
        <f t="shared" si="3"/>
        <v>0</v>
      </c>
      <c r="F145" s="45">
        <f t="shared" si="3"/>
        <v>0</v>
      </c>
      <c r="G145" s="45">
        <f t="shared" si="3"/>
        <v>0</v>
      </c>
    </row>
    <row r="146" spans="1:7" s="1" customFormat="1" ht="12.75" hidden="1">
      <c r="A146" s="52" t="s">
        <v>106</v>
      </c>
      <c r="B146" s="54" t="s">
        <v>91</v>
      </c>
      <c r="C146" s="45">
        <f>C148+C147</f>
        <v>0</v>
      </c>
      <c r="D146" s="45">
        <f>D148</f>
        <v>0</v>
      </c>
      <c r="E146" s="45">
        <f>E148</f>
        <v>0</v>
      </c>
      <c r="F146" s="45">
        <f>F148</f>
        <v>0</v>
      </c>
      <c r="G146" s="45">
        <f>G148+G147</f>
        <v>0</v>
      </c>
    </row>
    <row r="147" spans="1:7" s="1" customFormat="1" ht="25.5" hidden="1">
      <c r="A147" s="27" t="s">
        <v>142</v>
      </c>
      <c r="B147" s="28" t="s">
        <v>93</v>
      </c>
      <c r="C147" s="49">
        <f>D147+E147+F147+G147</f>
        <v>0</v>
      </c>
      <c r="D147" s="45"/>
      <c r="E147" s="45"/>
      <c r="F147" s="45"/>
      <c r="G147" s="45"/>
    </row>
    <row r="148" spans="1:7" s="1" customFormat="1" ht="25.5" hidden="1">
      <c r="A148" s="10" t="s">
        <v>143</v>
      </c>
      <c r="B148" s="11" t="s">
        <v>94</v>
      </c>
      <c r="C148" s="49">
        <f>D148+E148+F148+G148</f>
        <v>0</v>
      </c>
      <c r="D148" s="55"/>
      <c r="E148" s="55"/>
      <c r="F148" s="55"/>
      <c r="G148" s="50"/>
    </row>
    <row r="149" spans="1:7" s="1" customFormat="1" ht="12.75">
      <c r="A149" s="56"/>
      <c r="B149" s="57"/>
      <c r="C149" s="58"/>
      <c r="D149" s="58"/>
      <c r="E149" s="58"/>
      <c r="F149" s="58"/>
      <c r="G149" s="58"/>
    </row>
    <row r="150" spans="1:7" s="1" customFormat="1" ht="12.75">
      <c r="A150" s="56"/>
      <c r="B150" s="57"/>
      <c r="C150" s="58"/>
      <c r="D150" s="58"/>
      <c r="E150" s="58"/>
      <c r="F150" s="58"/>
      <c r="G150" s="58"/>
    </row>
    <row r="151" spans="1:7" s="1" customFormat="1" ht="12.75">
      <c r="A151" s="56"/>
      <c r="B151" s="57"/>
      <c r="C151" s="58"/>
      <c r="D151" s="58"/>
      <c r="E151" s="58"/>
      <c r="F151" s="58"/>
      <c r="G151" s="58"/>
    </row>
    <row r="152" spans="1:7" s="1" customFormat="1" ht="12.75">
      <c r="A152" s="56"/>
      <c r="B152" s="57"/>
      <c r="C152" s="58"/>
      <c r="D152" s="58"/>
      <c r="E152" s="58"/>
      <c r="F152" s="58"/>
      <c r="G152" s="58"/>
    </row>
    <row r="153" spans="1:7" s="1" customFormat="1" ht="12.75">
      <c r="A153" s="56"/>
      <c r="B153" s="57"/>
      <c r="C153" s="58"/>
      <c r="D153" s="58"/>
      <c r="E153" s="58"/>
      <c r="F153" s="58"/>
      <c r="G153" s="58"/>
    </row>
    <row r="154" spans="1:7" s="1" customFormat="1" ht="12.75">
      <c r="A154" s="56"/>
      <c r="B154" s="57"/>
      <c r="C154" s="58"/>
      <c r="D154" s="58"/>
      <c r="E154" s="58"/>
      <c r="F154" s="58"/>
      <c r="G154" s="58"/>
    </row>
    <row r="155" spans="1:7" s="1" customFormat="1" ht="12.75">
      <c r="A155" s="56"/>
      <c r="B155" s="57"/>
      <c r="C155" s="58"/>
      <c r="D155" s="58"/>
      <c r="E155" s="58"/>
      <c r="F155" s="58"/>
      <c r="G155" s="58"/>
    </row>
    <row r="156" spans="1:7" s="1" customFormat="1" ht="12.75">
      <c r="A156" s="56"/>
      <c r="B156" s="57"/>
      <c r="C156" s="58"/>
      <c r="D156" s="58"/>
      <c r="E156" s="58"/>
      <c r="F156" s="58"/>
      <c r="G156" s="58"/>
    </row>
    <row r="157" spans="1:7" s="1" customFormat="1" ht="12.75">
      <c r="A157" s="56"/>
      <c r="B157" s="57"/>
      <c r="C157" s="58"/>
      <c r="D157" s="58"/>
      <c r="E157" s="58"/>
      <c r="F157" s="58"/>
      <c r="G157" s="58"/>
    </row>
    <row r="158" spans="1:7" s="1" customFormat="1" ht="12.75">
      <c r="A158" s="56"/>
      <c r="B158" s="57"/>
      <c r="C158" s="58"/>
      <c r="D158" s="58"/>
      <c r="E158" s="58"/>
      <c r="F158" s="58"/>
      <c r="G158" s="58"/>
    </row>
    <row r="159" spans="1:7" s="1" customFormat="1" ht="12.75">
      <c r="A159" s="56"/>
      <c r="B159" s="57"/>
      <c r="C159" s="58"/>
      <c r="D159" s="58"/>
      <c r="E159" s="58"/>
      <c r="F159" s="58"/>
      <c r="G159" s="58"/>
    </row>
    <row r="160" spans="1:7" s="1" customFormat="1" ht="12.75">
      <c r="A160" s="56"/>
      <c r="B160" s="57"/>
      <c r="C160" s="58"/>
      <c r="D160" s="58"/>
      <c r="E160" s="58"/>
      <c r="F160" s="58"/>
      <c r="G160" s="58"/>
    </row>
    <row r="161" spans="1:7" s="1" customFormat="1" ht="12.75">
      <c r="A161" s="56"/>
      <c r="B161" s="57"/>
      <c r="C161" s="58"/>
      <c r="D161" s="58"/>
      <c r="E161" s="58"/>
      <c r="F161" s="58"/>
      <c r="G161" s="58"/>
    </row>
    <row r="162" spans="1:7" s="1" customFormat="1" ht="12.75">
      <c r="A162" s="56"/>
      <c r="B162" s="57"/>
      <c r="C162" s="58"/>
      <c r="D162" s="58"/>
      <c r="E162" s="58"/>
      <c r="F162" s="58"/>
      <c r="G162" s="58"/>
    </row>
    <row r="163" spans="1:7" s="1" customFormat="1" ht="12.75">
      <c r="A163" s="56"/>
      <c r="B163" s="57"/>
      <c r="C163" s="58"/>
      <c r="D163" s="58"/>
      <c r="E163" s="58"/>
      <c r="F163" s="58"/>
      <c r="G163" s="58"/>
    </row>
    <row r="164" spans="1:7" s="1" customFormat="1" ht="12.75">
      <c r="A164" s="56"/>
      <c r="B164" s="57"/>
      <c r="C164" s="58"/>
      <c r="D164" s="58"/>
      <c r="E164" s="58"/>
      <c r="F164" s="58"/>
      <c r="G164" s="58"/>
    </row>
    <row r="165" spans="1:7" s="1" customFormat="1" ht="12.75">
      <c r="A165" s="56"/>
      <c r="B165" s="57"/>
      <c r="C165" s="58"/>
      <c r="D165" s="58"/>
      <c r="E165" s="58"/>
      <c r="F165" s="58"/>
      <c r="G165" s="58"/>
    </row>
    <row r="166" spans="1:7" s="1" customFormat="1" ht="12.75">
      <c r="A166" s="56"/>
      <c r="B166" s="57"/>
      <c r="C166" s="58"/>
      <c r="D166" s="58"/>
      <c r="E166" s="58"/>
      <c r="F166" s="58"/>
      <c r="G166" s="58"/>
    </row>
    <row r="167" spans="1:7" s="1" customFormat="1" ht="12.75">
      <c r="A167" s="56"/>
      <c r="B167" s="57"/>
      <c r="C167" s="58"/>
      <c r="D167" s="58"/>
      <c r="E167" s="58"/>
      <c r="F167" s="58"/>
      <c r="G167" s="58"/>
    </row>
    <row r="168" spans="1:7" s="1" customFormat="1" ht="12.75">
      <c r="A168" s="56"/>
      <c r="B168" s="57"/>
      <c r="C168" s="58"/>
      <c r="D168" s="58"/>
      <c r="E168" s="58"/>
      <c r="F168" s="58"/>
      <c r="G168" s="58"/>
    </row>
    <row r="169" spans="1:7" s="1" customFormat="1" ht="12.75">
      <c r="A169" s="56"/>
      <c r="B169" s="57"/>
      <c r="C169" s="58"/>
      <c r="D169" s="58"/>
      <c r="E169" s="58"/>
      <c r="F169" s="58"/>
      <c r="G169" s="58"/>
    </row>
    <row r="170" spans="4:7" ht="12.75">
      <c r="D170" s="42"/>
      <c r="E170" s="12"/>
      <c r="G170" s="23"/>
    </row>
    <row r="171" spans="4:7" ht="12.75">
      <c r="D171" s="42"/>
      <c r="E171" s="12"/>
      <c r="G171" s="23"/>
    </row>
    <row r="172" spans="4:7" ht="12.75">
      <c r="D172" s="42"/>
      <c r="E172" s="12"/>
      <c r="G172" s="23"/>
    </row>
    <row r="173" spans="4:7" ht="12.75">
      <c r="D173" s="42"/>
      <c r="E173" s="12"/>
      <c r="G173" s="23"/>
    </row>
    <row r="174" spans="4:7" ht="12.75">
      <c r="D174" s="42"/>
      <c r="E174" s="12"/>
      <c r="G174" s="23"/>
    </row>
    <row r="175" spans="4:7" ht="12.75">
      <c r="D175" s="42"/>
      <c r="E175" s="12"/>
      <c r="G175" s="23"/>
    </row>
  </sheetData>
  <sheetProtection/>
  <mergeCells count="6">
    <mergeCell ref="A72:G72"/>
    <mergeCell ref="F73:G73"/>
    <mergeCell ref="A73:D73"/>
    <mergeCell ref="A3:C3"/>
    <mergeCell ref="A2:G2"/>
    <mergeCell ref="F3:G3"/>
  </mergeCells>
  <printOptions horizontalCentered="1"/>
  <pageMargins left="0.35433070866141736" right="0.1968503937007874" top="0.5905511811023623" bottom="0.3937007874015748" header="0" footer="0"/>
  <pageSetup horizontalDpi="300" verticalDpi="300" orientation="portrait" paperSize="9" scale="86" r:id="rId1"/>
  <ignoredErrors>
    <ignoredError sqref="B50:B51 B48 B43:B45 B28:B32 B26 B20 B9:B11 B36:B41 B13:B16 B24" twoDigitTextYear="1"/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PREFECTURA</dc:creator>
  <cp:keywords/>
  <dc:description/>
  <cp:lastModifiedBy>User</cp:lastModifiedBy>
  <cp:lastPrinted>2018-05-16T07:06:40Z</cp:lastPrinted>
  <dcterms:created xsi:type="dcterms:W3CDTF">2004-02-13T21:03:15Z</dcterms:created>
  <dcterms:modified xsi:type="dcterms:W3CDTF">2018-05-16T07:06:52Z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