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55" tabRatio="335" activeTab="0"/>
  </bookViews>
  <sheets>
    <sheet name="executia bugetara" sheetId="1" r:id="rId1"/>
  </sheets>
  <definedNames/>
  <calcPr fullCalcOnLoad="1"/>
</workbook>
</file>

<file path=xl/sharedStrings.xml><?xml version="1.0" encoding="utf-8"?>
<sst xmlns="http://schemas.openxmlformats.org/spreadsheetml/2006/main" count="218" uniqueCount="127">
  <si>
    <t>10</t>
  </si>
  <si>
    <t>INSTITUŢIA PREFECTULUI- JUDEŢUL SATU MARE</t>
  </si>
  <si>
    <t>10.01</t>
  </si>
  <si>
    <t>10.03.01</t>
  </si>
  <si>
    <t>10.03.02</t>
  </si>
  <si>
    <t>10.03.03</t>
  </si>
  <si>
    <t>10.03.04</t>
  </si>
  <si>
    <t>20.01</t>
  </si>
  <si>
    <t>20.02</t>
  </si>
  <si>
    <t>20.05</t>
  </si>
  <si>
    <t>Bunuri de natura obiectelor de inventar</t>
  </si>
  <si>
    <t>20.06.01</t>
  </si>
  <si>
    <t>20.11</t>
  </si>
  <si>
    <t>20.13</t>
  </si>
  <si>
    <t>20.30</t>
  </si>
  <si>
    <t>Alte cheltuieli</t>
  </si>
  <si>
    <t>10.02</t>
  </si>
  <si>
    <t>10.03.06</t>
  </si>
  <si>
    <t>Cheltuieli cu salariile, în bani</t>
  </si>
  <si>
    <t>10.01.01</t>
  </si>
  <si>
    <t>Salarii de bază</t>
  </si>
  <si>
    <t>10.01.05</t>
  </si>
  <si>
    <t>Spor pentru condiţii de muncă</t>
  </si>
  <si>
    <t>10.01.13</t>
  </si>
  <si>
    <t>Indemnizaţii de delegare</t>
  </si>
  <si>
    <t>10.01.30</t>
  </si>
  <si>
    <t>Alte drepturi salariale în bani</t>
  </si>
  <si>
    <t>Cheltuielile cu salariile în natură</t>
  </si>
  <si>
    <t>10.02.02</t>
  </si>
  <si>
    <t>Norme de hrană</t>
  </si>
  <si>
    <t>10.02.03</t>
  </si>
  <si>
    <t>Uniforme şi echipament obligatoriu</t>
  </si>
  <si>
    <t>10.02.30</t>
  </si>
  <si>
    <t>Alte drepturi salariale în natură</t>
  </si>
  <si>
    <t>10.03</t>
  </si>
  <si>
    <t>Contribuţii</t>
  </si>
  <si>
    <t>Contribuţii de asigurări sociale de stat</t>
  </si>
  <si>
    <t>Contribuţii de asigurări de şomaj</t>
  </si>
  <si>
    <t>Contribuţii de asigurări sociale de sănătate</t>
  </si>
  <si>
    <t>Contribuţii pentru concedii şi indemnizaţii</t>
  </si>
  <si>
    <t>Bunuri şi servicii</t>
  </si>
  <si>
    <t>20.01.01</t>
  </si>
  <si>
    <t>Furnituri de birou</t>
  </si>
  <si>
    <t>20.01.02</t>
  </si>
  <si>
    <t>Materiale pentru curăţenie</t>
  </si>
  <si>
    <t>20.01.03</t>
  </si>
  <si>
    <t>Incălzit, iluminat şi forţa motrice</t>
  </si>
  <si>
    <t>20.01.04</t>
  </si>
  <si>
    <t>Apă, canal şi salubritate</t>
  </si>
  <si>
    <t>20.01.05</t>
  </si>
  <si>
    <t>Carburanţi şi lubrifianţi</t>
  </si>
  <si>
    <t>20.01.06</t>
  </si>
  <si>
    <t>Piese de schimb</t>
  </si>
  <si>
    <t>20.01.08</t>
  </si>
  <si>
    <t>Poşta, telecomunicaţii, radio, tv, internet</t>
  </si>
  <si>
    <t>20.01.09</t>
  </si>
  <si>
    <t>Materiale şi prest serv cu caracter funcţional</t>
  </si>
  <si>
    <t>20.01.30</t>
  </si>
  <si>
    <t xml:space="preserve">Alte bunuri şi serv pentru întreţinere şi funcţionare </t>
  </si>
  <si>
    <t>Reparaţii curente</t>
  </si>
  <si>
    <t>20.06</t>
  </si>
  <si>
    <t>Deplasări, detaşări, transferări</t>
  </si>
  <si>
    <t>Pregătire profesională</t>
  </si>
  <si>
    <t>Deplasări interne</t>
  </si>
  <si>
    <t>Cărţi, publicaţii şi materiale documentare</t>
  </si>
  <si>
    <t>20.30.02</t>
  </si>
  <si>
    <t>20.30.30</t>
  </si>
  <si>
    <t>Protocol şi reprezentare</t>
  </si>
  <si>
    <t>Alte cheltuieli cu bunuri şi servicii</t>
  </si>
  <si>
    <t>Contr pentru asig de accid de muncă şi boli prof</t>
  </si>
  <si>
    <t>20.30.01</t>
  </si>
  <si>
    <t>20.30.03</t>
  </si>
  <si>
    <t>Reclamă şi publicitate</t>
  </si>
  <si>
    <t>Prime de asigurare non-viaţă</t>
  </si>
  <si>
    <t>20.05.30</t>
  </si>
  <si>
    <t>Alte obiecte de inventar</t>
  </si>
  <si>
    <t>20.14</t>
  </si>
  <si>
    <t>Protecţia muncii</t>
  </si>
  <si>
    <t>71.01</t>
  </si>
  <si>
    <t>71.01.01</t>
  </si>
  <si>
    <t xml:space="preserve">Construcţii </t>
  </si>
  <si>
    <t>Cod</t>
  </si>
  <si>
    <t>CHELTUIELI CURENTE</t>
  </si>
  <si>
    <t>TITLUL I CHELTUIELI DE PERSONAL</t>
  </si>
  <si>
    <t>TITLUL II BUNURI ŞI SERVICII</t>
  </si>
  <si>
    <t>CHELTUIELI DE CAPITAL</t>
  </si>
  <si>
    <t>Active fixe (inclusiv reparaţii capitale)</t>
  </si>
  <si>
    <t>59.17</t>
  </si>
  <si>
    <t>Despăgubiri civile</t>
  </si>
  <si>
    <t>delegare în ţară</t>
  </si>
  <si>
    <t>delegare în străinătate</t>
  </si>
  <si>
    <t>Denumire indicator</t>
  </si>
  <si>
    <t>10,01,03</t>
  </si>
  <si>
    <t>Indemnizaţii de conducere</t>
  </si>
  <si>
    <t>Alte drepturi salariale</t>
  </si>
  <si>
    <t>10.01.30.01</t>
  </si>
  <si>
    <t>Drepturi salariale ale personalului</t>
  </si>
  <si>
    <t>Alte drepturi salariale in bani</t>
  </si>
  <si>
    <t>10.01.30.02</t>
  </si>
  <si>
    <t>Contribuţii de asigurări soc de stat</t>
  </si>
  <si>
    <t>Contrib de asig sociale de sănătate</t>
  </si>
  <si>
    <t>Contr pentru concedii şi indemnizaţii</t>
  </si>
  <si>
    <t>01</t>
  </si>
  <si>
    <t>TOTAL CHELTUIELI</t>
  </si>
  <si>
    <t>10.01.13.01</t>
  </si>
  <si>
    <t>10.01.13.02</t>
  </si>
  <si>
    <t>TITLUL XIII ACTIVE NEFINANCIARE</t>
  </si>
  <si>
    <t>TITLUL XI ALTE CHELTUIELI</t>
  </si>
  <si>
    <r>
      <t xml:space="preserve">Sector: </t>
    </r>
    <r>
      <rPr>
        <b/>
        <sz val="10"/>
        <color indexed="8"/>
        <rFont val="Tahoma"/>
        <family val="2"/>
      </rPr>
      <t xml:space="preserve">01- Bugetul de stat                                                                    </t>
    </r>
    <r>
      <rPr>
        <sz val="10"/>
        <color indexed="8"/>
        <rFont val="Tahoma"/>
        <family val="2"/>
      </rPr>
      <t xml:space="preserve">   Sursa: </t>
    </r>
    <r>
      <rPr>
        <b/>
        <sz val="10"/>
        <color indexed="8"/>
        <rFont val="Tahoma"/>
        <family val="2"/>
      </rPr>
      <t xml:space="preserve">A - INTEGRAL DE LA BUGET                                                                      </t>
    </r>
    <r>
      <rPr>
        <sz val="10"/>
        <color indexed="8"/>
        <rFont val="Tahoma"/>
        <family val="2"/>
      </rPr>
      <t>Capitol:</t>
    </r>
    <r>
      <rPr>
        <b/>
        <sz val="10"/>
        <color indexed="8"/>
        <rFont val="Tahoma"/>
        <family val="2"/>
      </rPr>
      <t xml:space="preserve"> 51 - AUTORITATI PUBLICE SI ACTIUNI EXTERNE                                                   </t>
    </r>
    <r>
      <rPr>
        <sz val="10"/>
        <color indexed="8"/>
        <rFont val="Tahoma"/>
        <family val="2"/>
      </rPr>
      <t xml:space="preserve"> Subcapitol:</t>
    </r>
    <r>
      <rPr>
        <b/>
        <sz val="10"/>
        <color indexed="8"/>
        <rFont val="Tahoma"/>
        <family val="2"/>
      </rPr>
      <t xml:space="preserve"> 01 - Autoritati executive si legislative                                                  </t>
    </r>
    <r>
      <rPr>
        <sz val="10"/>
        <color indexed="8"/>
        <rFont val="Tahoma"/>
        <family val="2"/>
      </rPr>
      <t xml:space="preserve"> Paragraf:</t>
    </r>
    <r>
      <rPr>
        <b/>
        <sz val="10"/>
        <color indexed="8"/>
        <rFont val="Tahoma"/>
        <family val="2"/>
      </rPr>
      <t xml:space="preserve"> 03 - Autoritati executive                                                                                </t>
    </r>
    <r>
      <rPr>
        <sz val="10"/>
        <color indexed="8"/>
        <rFont val="Tahoma"/>
        <family val="2"/>
      </rPr>
      <t>Subparagraf:</t>
    </r>
    <r>
      <rPr>
        <b/>
        <sz val="10"/>
        <color indexed="8"/>
        <rFont val="Tahoma"/>
        <family val="2"/>
      </rPr>
      <t xml:space="preserve"> 01 - Activitate curenta</t>
    </r>
  </si>
  <si>
    <t>10,02,05</t>
  </si>
  <si>
    <t>Transport la si de la locul de munca</t>
  </si>
  <si>
    <r>
      <t xml:space="preserve">Sector: </t>
    </r>
    <r>
      <rPr>
        <b/>
        <sz val="10"/>
        <color indexed="8"/>
        <rFont val="Tahoma"/>
        <family val="2"/>
      </rPr>
      <t xml:space="preserve">01- Bugetul de stat                                                                                                            </t>
    </r>
    <r>
      <rPr>
        <sz val="10"/>
        <color indexed="8"/>
        <rFont val="Tahoma"/>
        <family val="2"/>
      </rPr>
      <t xml:space="preserve">   Sursa: </t>
    </r>
    <r>
      <rPr>
        <b/>
        <sz val="10"/>
        <color indexed="8"/>
        <rFont val="Tahoma"/>
        <family val="2"/>
      </rPr>
      <t xml:space="preserve">A - INTEGRAL DE LA BUGET                                                                                                                   </t>
    </r>
    <r>
      <rPr>
        <sz val="10"/>
        <color indexed="8"/>
        <rFont val="Tahoma"/>
        <family val="2"/>
      </rPr>
      <t>Capitol:</t>
    </r>
    <r>
      <rPr>
        <b/>
        <sz val="10"/>
        <color indexed="8"/>
        <rFont val="Tahoma"/>
        <family val="2"/>
      </rPr>
      <t xml:space="preserve"> 61 - ORDINE PUBLICA SI SIGURANTA NATIONALA                                                   </t>
    </r>
    <r>
      <rPr>
        <sz val="10"/>
        <color indexed="8"/>
        <rFont val="Tahoma"/>
        <family val="2"/>
      </rPr>
      <t xml:space="preserve"> Subcapitol:</t>
    </r>
    <r>
      <rPr>
        <b/>
        <sz val="10"/>
        <color indexed="8"/>
        <rFont val="Tahoma"/>
        <family val="2"/>
      </rPr>
      <t xml:space="preserve"> 50 - Alte cheltuieli in domeniul ordinii publice si sigurantei nationale                                                                                                          </t>
    </r>
    <r>
      <rPr>
        <sz val="10"/>
        <color indexed="8"/>
        <rFont val="Tahoma"/>
        <family val="2"/>
      </rPr>
      <t xml:space="preserve"> Paragraf:</t>
    </r>
    <r>
      <rPr>
        <b/>
        <sz val="10"/>
        <color indexed="8"/>
        <rFont val="Tahoma"/>
        <family val="2"/>
      </rPr>
      <t xml:space="preserve">  00 - Alte cheltuieli in domeniul ordinii publice si sigurantei nationale  </t>
    </r>
  </si>
  <si>
    <t>EXECUTIA BUGETARA AN 2018</t>
  </si>
  <si>
    <t>Cheltuieli efectuate pana la data 31.01.2018</t>
  </si>
  <si>
    <t>Cheltuieli efectuate pana la data 28.02.2018</t>
  </si>
  <si>
    <t>Cheltuieli efectuate pana la data 31.03.2018</t>
  </si>
  <si>
    <t>Cheltuieli efectuate pana la data 30.04.2018</t>
  </si>
  <si>
    <t>Cheltuieli efectuate pana la data 31.05.2018</t>
  </si>
  <si>
    <t>Cheltuieli efectuate pana la data 30.06.2018</t>
  </si>
  <si>
    <t>Cheltuieli efectuate pana la data 31.07.2018</t>
  </si>
  <si>
    <t>Cheltuieli efectuate pana la data 31.08.2018</t>
  </si>
  <si>
    <t>Cheltuieli efectuate pana la data 30.09.2018</t>
  </si>
  <si>
    <t>Cheltuieli efectuate pana la data 31.10.2018</t>
  </si>
  <si>
    <t>Cheltuieli efectuate pana la data 30.11.2018</t>
  </si>
  <si>
    <t>Cheltuieli efectuate pana la data 31.12.2018</t>
  </si>
  <si>
    <t>10.03.07</t>
  </si>
  <si>
    <t>Contribuţia asiguratorie pentru munca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</si>
</sst>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"/>
    <numFmt numFmtId="183" formatCode="0.0;[Red]0.0"/>
    <numFmt numFmtId="184" formatCode="0.000;[Red]0.000"/>
    <numFmt numFmtId="185" formatCode="0.00;[Red]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\ mmmm\ yyyy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_-* #,##0.0000000_-;\-* #,##0.0000000_-;_-* &quot;-&quot;??_-;_-@_-"/>
    <numFmt numFmtId="196" formatCode="_-* #,##0.0_-;\-* #,##0.0_-;_-* &quot;-&quot;??_-;_-@_-"/>
    <numFmt numFmtId="197" formatCode="_-* #,##0_-;\-* #,##0_-;_-* &quot;-&quot;??_-;_-@_-"/>
    <numFmt numFmtId="198" formatCode="_-* #,##0.0\ _l_e_i_-;\-* #,##0.0\ _l_e_i_-;_-* &quot;-&quot;??\ _l_e_i_-;_-@_-"/>
    <numFmt numFmtId="199" formatCode="_-* #,##0\ _l_e_i_-;\-* #,##0\ _l_e_i_-;_-* &quot;-&quot;??\ _l_e_i_-;_-@_-"/>
    <numFmt numFmtId="200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19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181" fontId="21" fillId="0" borderId="0" xfId="42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left"/>
    </xf>
    <xf numFmtId="181" fontId="18" fillId="0" borderId="0" xfId="42" applyFont="1" applyFill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left"/>
    </xf>
    <xf numFmtId="181" fontId="19" fillId="0" borderId="0" xfId="42" applyFont="1" applyFill="1" applyBorder="1" applyAlignment="1">
      <alignment horizontal="right"/>
    </xf>
    <xf numFmtId="49" fontId="27" fillId="0" borderId="10" xfId="0" applyNumberFormat="1" applyFont="1" applyBorder="1" applyAlignment="1">
      <alignment horizontal="left"/>
    </xf>
    <xf numFmtId="42" fontId="27" fillId="0" borderId="10" xfId="0" applyNumberFormat="1" applyFont="1" applyBorder="1" applyAlignment="1">
      <alignment wrapText="1"/>
    </xf>
    <xf numFmtId="42" fontId="24" fillId="0" borderId="10" xfId="0" applyNumberFormat="1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left"/>
    </xf>
    <xf numFmtId="42" fontId="24" fillId="0" borderId="10" xfId="0" applyNumberFormat="1" applyFont="1" applyBorder="1" applyAlignment="1">
      <alignment wrapText="1"/>
    </xf>
    <xf numFmtId="42" fontId="27" fillId="0" borderId="10" xfId="0" applyNumberFormat="1" applyFont="1" applyBorder="1" applyAlignment="1">
      <alignment horizontal="left" wrapText="1"/>
    </xf>
    <xf numFmtId="0" fontId="19" fillId="0" borderId="11" xfId="0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left" vertical="center" wrapText="1"/>
    </xf>
    <xf numFmtId="181" fontId="19" fillId="0" borderId="11" xfId="42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49" fontId="19" fillId="0" borderId="11" xfId="0" applyNumberFormat="1" applyFont="1" applyBorder="1" applyAlignment="1">
      <alignment horizontal="center" vertical="center" wrapText="1"/>
    </xf>
    <xf numFmtId="181" fontId="19" fillId="0" borderId="10" xfId="42" applyFont="1" applyFill="1" applyBorder="1" applyAlignment="1">
      <alignment horizontal="center" vertical="center" wrapText="1"/>
    </xf>
    <xf numFmtId="181" fontId="19" fillId="0" borderId="10" xfId="42" applyFont="1" applyFill="1" applyBorder="1" applyAlignment="1">
      <alignment horizontal="left"/>
    </xf>
    <xf numFmtId="181" fontId="18" fillId="0" borderId="10" xfId="42" applyFont="1" applyFill="1" applyBorder="1" applyAlignment="1">
      <alignment horizontal="left"/>
    </xf>
    <xf numFmtId="181" fontId="19" fillId="0" borderId="10" xfId="42" applyFont="1" applyFill="1" applyBorder="1" applyAlignment="1">
      <alignment horizontal="left" wrapText="1"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81" fontId="20" fillId="0" borderId="11" xfId="42" applyFont="1" applyBorder="1" applyAlignment="1">
      <alignment horizontal="left"/>
    </xf>
    <xf numFmtId="181" fontId="20" fillId="0" borderId="10" xfId="42" applyFont="1" applyBorder="1" applyAlignment="1">
      <alignment horizontal="left"/>
    </xf>
    <xf numFmtId="181" fontId="21" fillId="0" borderId="11" xfId="42" applyFont="1" applyBorder="1" applyAlignment="1">
      <alignment horizontal="left"/>
    </xf>
    <xf numFmtId="181" fontId="21" fillId="0" borderId="10" xfId="42" applyFont="1" applyBorder="1" applyAlignment="1">
      <alignment horizontal="left" wrapText="1"/>
    </xf>
    <xf numFmtId="181" fontId="21" fillId="0" borderId="10" xfId="42" applyFont="1" applyBorder="1" applyAlignment="1">
      <alignment horizontal="left"/>
    </xf>
    <xf numFmtId="181" fontId="20" fillId="0" borderId="10" xfId="42" applyFont="1" applyBorder="1" applyAlignment="1">
      <alignment horizontal="left"/>
    </xf>
    <xf numFmtId="181" fontId="20" fillId="0" borderId="11" xfId="42" applyFont="1" applyBorder="1" applyAlignment="1">
      <alignment horizontal="left"/>
    </xf>
    <xf numFmtId="0" fontId="18" fillId="0" borderId="14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2" fontId="26" fillId="0" borderId="15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44.28125" style="10" customWidth="1"/>
    <col min="2" max="2" width="10.8515625" style="11" customWidth="1"/>
    <col min="3" max="3" width="15.8515625" style="3" customWidth="1"/>
    <col min="4" max="14" width="15.8515625" style="12" customWidth="1"/>
    <col min="15" max="16384" width="9.140625" style="12" customWidth="1"/>
  </cols>
  <sheetData>
    <row r="1" spans="1:3" s="4" customFormat="1" ht="12.75">
      <c r="A1" s="19" t="s">
        <v>1</v>
      </c>
      <c r="B1" s="20"/>
      <c r="C1" s="21"/>
    </row>
    <row r="2" spans="1:14" s="4" customFormat="1" ht="21.75" customHeight="1">
      <c r="A2" s="53" t="s">
        <v>112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4" customFormat="1" ht="80.25" customHeight="1">
      <c r="A3" s="51" t="s">
        <v>108</v>
      </c>
      <c r="B3" s="52"/>
      <c r="C3" s="52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s="5" customFormat="1" ht="51.75" customHeight="1">
      <c r="A4" s="31" t="s">
        <v>91</v>
      </c>
      <c r="B4" s="32" t="s">
        <v>81</v>
      </c>
      <c r="C4" s="33" t="s">
        <v>113</v>
      </c>
      <c r="D4" s="36" t="s">
        <v>114</v>
      </c>
      <c r="E4" s="36" t="s">
        <v>115</v>
      </c>
      <c r="F4" s="36" t="s">
        <v>116</v>
      </c>
      <c r="G4" s="36" t="s">
        <v>117</v>
      </c>
      <c r="H4" s="36" t="s">
        <v>118</v>
      </c>
      <c r="I4" s="36" t="s">
        <v>119</v>
      </c>
      <c r="J4" s="36" t="s">
        <v>120</v>
      </c>
      <c r="K4" s="36" t="s">
        <v>121</v>
      </c>
      <c r="L4" s="36" t="s">
        <v>122</v>
      </c>
      <c r="M4" s="36" t="s">
        <v>123</v>
      </c>
      <c r="N4" s="36" t="s">
        <v>124</v>
      </c>
    </row>
    <row r="5" spans="1:14" s="6" customFormat="1" ht="23.25" customHeight="1">
      <c r="A5" s="13" t="s">
        <v>103</v>
      </c>
      <c r="B5" s="14"/>
      <c r="C5" s="37">
        <f>C6+C52</f>
        <v>304919.45</v>
      </c>
      <c r="D5" s="37">
        <f>D6+D52</f>
        <v>600394.85</v>
      </c>
      <c r="E5" s="37">
        <f aca="true" t="shared" si="0" ref="E5:N5">E6+E52</f>
        <v>1090608.82</v>
      </c>
      <c r="F5" s="37">
        <f t="shared" si="0"/>
        <v>1379784.95</v>
      </c>
      <c r="G5" s="37">
        <f t="shared" si="0"/>
        <v>0</v>
      </c>
      <c r="H5" s="37">
        <f t="shared" si="0"/>
        <v>0</v>
      </c>
      <c r="I5" s="37">
        <f t="shared" si="0"/>
        <v>0</v>
      </c>
      <c r="J5" s="37">
        <f t="shared" si="0"/>
        <v>0</v>
      </c>
      <c r="K5" s="37">
        <f t="shared" si="0"/>
        <v>0</v>
      </c>
      <c r="L5" s="37">
        <f t="shared" si="0"/>
        <v>0</v>
      </c>
      <c r="M5" s="37">
        <f t="shared" si="0"/>
        <v>0</v>
      </c>
      <c r="N5" s="37">
        <f t="shared" si="0"/>
        <v>0</v>
      </c>
    </row>
    <row r="6" spans="1:14" s="6" customFormat="1" ht="12.75">
      <c r="A6" s="13" t="s">
        <v>82</v>
      </c>
      <c r="B6" s="14" t="s">
        <v>102</v>
      </c>
      <c r="C6" s="37">
        <f>C7+C26+C50</f>
        <v>304919.45</v>
      </c>
      <c r="D6" s="37">
        <f>D7+D26+D50</f>
        <v>600394.85</v>
      </c>
      <c r="E6" s="37">
        <f aca="true" t="shared" si="1" ref="E6:N6">E7+E26+E50</f>
        <v>885491.91</v>
      </c>
      <c r="F6" s="37">
        <f t="shared" si="1"/>
        <v>1174668.04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</row>
    <row r="7" spans="1:14" s="7" customFormat="1" ht="13.5" customHeight="1">
      <c r="A7" s="13" t="s">
        <v>83</v>
      </c>
      <c r="B7" s="14" t="s">
        <v>0</v>
      </c>
      <c r="C7" s="37">
        <f>C8+C17+C19</f>
        <v>257567</v>
      </c>
      <c r="D7" s="37">
        <f>D8+D17+D19</f>
        <v>521676</v>
      </c>
      <c r="E7" s="37">
        <f aca="true" t="shared" si="2" ref="E7:N7">E8+E17+E19</f>
        <v>785366</v>
      </c>
      <c r="F7" s="37">
        <f t="shared" si="2"/>
        <v>1045611</v>
      </c>
      <c r="G7" s="37">
        <f t="shared" si="2"/>
        <v>0</v>
      </c>
      <c r="H7" s="37">
        <f t="shared" si="2"/>
        <v>0</v>
      </c>
      <c r="I7" s="37">
        <f t="shared" si="2"/>
        <v>0</v>
      </c>
      <c r="J7" s="37">
        <f t="shared" si="2"/>
        <v>0</v>
      </c>
      <c r="K7" s="37">
        <f t="shared" si="2"/>
        <v>0</v>
      </c>
      <c r="L7" s="37">
        <f t="shared" si="2"/>
        <v>0</v>
      </c>
      <c r="M7" s="37">
        <f t="shared" si="2"/>
        <v>0</v>
      </c>
      <c r="N7" s="37">
        <f t="shared" si="2"/>
        <v>0</v>
      </c>
    </row>
    <row r="8" spans="1:14" s="6" customFormat="1" ht="12.75">
      <c r="A8" s="15" t="s">
        <v>18</v>
      </c>
      <c r="B8" s="14" t="s">
        <v>2</v>
      </c>
      <c r="C8" s="37">
        <f>C9+C10+C11+C14</f>
        <v>183188</v>
      </c>
      <c r="D8" s="37">
        <f>D9+D10+D11+D14</f>
        <v>412276</v>
      </c>
      <c r="E8" s="37">
        <f aca="true" t="shared" si="3" ref="E8:N8">E9+E10+E11+E14</f>
        <v>638069</v>
      </c>
      <c r="F8" s="37">
        <f t="shared" si="3"/>
        <v>861474</v>
      </c>
      <c r="G8" s="37">
        <f t="shared" si="3"/>
        <v>0</v>
      </c>
      <c r="H8" s="37">
        <f t="shared" si="3"/>
        <v>0</v>
      </c>
      <c r="I8" s="37">
        <f t="shared" si="3"/>
        <v>0</v>
      </c>
      <c r="J8" s="37">
        <f t="shared" si="3"/>
        <v>0</v>
      </c>
      <c r="K8" s="37">
        <f t="shared" si="3"/>
        <v>0</v>
      </c>
      <c r="L8" s="37">
        <f t="shared" si="3"/>
        <v>0</v>
      </c>
      <c r="M8" s="37">
        <f t="shared" si="3"/>
        <v>0</v>
      </c>
      <c r="N8" s="37">
        <f t="shared" si="3"/>
        <v>0</v>
      </c>
    </row>
    <row r="9" spans="1:14" s="8" customFormat="1" ht="12.75">
      <c r="A9" s="16" t="s">
        <v>20</v>
      </c>
      <c r="B9" s="17" t="s">
        <v>19</v>
      </c>
      <c r="C9" s="38">
        <v>156987</v>
      </c>
      <c r="D9" s="38">
        <v>344222</v>
      </c>
      <c r="E9" s="38">
        <v>533252</v>
      </c>
      <c r="F9" s="38">
        <v>725281</v>
      </c>
      <c r="G9" s="38"/>
      <c r="H9" s="38"/>
      <c r="I9" s="38"/>
      <c r="J9" s="38"/>
      <c r="K9" s="38"/>
      <c r="L9" s="38"/>
      <c r="M9" s="38"/>
      <c r="N9" s="38"/>
    </row>
    <row r="10" spans="1:14" s="8" customFormat="1" ht="12.75">
      <c r="A10" s="16" t="s">
        <v>22</v>
      </c>
      <c r="B10" s="17" t="s">
        <v>21</v>
      </c>
      <c r="C10" s="38">
        <v>13285</v>
      </c>
      <c r="D10" s="38">
        <v>29508</v>
      </c>
      <c r="E10" s="38">
        <v>45590</v>
      </c>
      <c r="F10" s="38">
        <v>61766</v>
      </c>
      <c r="G10" s="38"/>
      <c r="H10" s="38"/>
      <c r="I10" s="38"/>
      <c r="J10" s="38"/>
      <c r="K10" s="38"/>
      <c r="L10" s="38"/>
      <c r="M10" s="38"/>
      <c r="N10" s="38"/>
    </row>
    <row r="11" spans="1:14" s="9" customFormat="1" ht="12.75">
      <c r="A11" s="15" t="s">
        <v>24</v>
      </c>
      <c r="B11" s="14" t="s">
        <v>23</v>
      </c>
      <c r="C11" s="39">
        <f>C12+C13</f>
        <v>102</v>
      </c>
      <c r="D11" s="39">
        <f>D12+D13</f>
        <v>272</v>
      </c>
      <c r="E11" s="39">
        <f aca="true" t="shared" si="4" ref="E11:N11">E12+E13</f>
        <v>374</v>
      </c>
      <c r="F11" s="39">
        <f t="shared" si="4"/>
        <v>425</v>
      </c>
      <c r="G11" s="39">
        <f t="shared" si="4"/>
        <v>0</v>
      </c>
      <c r="H11" s="39">
        <f t="shared" si="4"/>
        <v>0</v>
      </c>
      <c r="I11" s="39">
        <f t="shared" si="4"/>
        <v>0</v>
      </c>
      <c r="J11" s="39">
        <f t="shared" si="4"/>
        <v>0</v>
      </c>
      <c r="K11" s="39">
        <f t="shared" si="4"/>
        <v>0</v>
      </c>
      <c r="L11" s="39">
        <f t="shared" si="4"/>
        <v>0</v>
      </c>
      <c r="M11" s="39">
        <f t="shared" si="4"/>
        <v>0</v>
      </c>
      <c r="N11" s="39">
        <f t="shared" si="4"/>
        <v>0</v>
      </c>
    </row>
    <row r="12" spans="1:14" s="8" customFormat="1" ht="12.75">
      <c r="A12" s="16" t="s">
        <v>89</v>
      </c>
      <c r="B12" s="17" t="s">
        <v>104</v>
      </c>
      <c r="C12" s="38">
        <v>102</v>
      </c>
      <c r="D12" s="38">
        <v>272</v>
      </c>
      <c r="E12" s="38">
        <v>374</v>
      </c>
      <c r="F12" s="38">
        <v>425</v>
      </c>
      <c r="G12" s="38"/>
      <c r="H12" s="38"/>
      <c r="I12" s="38"/>
      <c r="J12" s="38"/>
      <c r="K12" s="38"/>
      <c r="L12" s="38"/>
      <c r="M12" s="38"/>
      <c r="N12" s="38"/>
    </row>
    <row r="13" spans="1:14" s="8" customFormat="1" ht="12.75">
      <c r="A13" s="16" t="s">
        <v>90</v>
      </c>
      <c r="B13" s="17" t="s">
        <v>105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s="9" customFormat="1" ht="15" customHeight="1">
      <c r="A14" s="15" t="s">
        <v>26</v>
      </c>
      <c r="B14" s="14" t="s">
        <v>25</v>
      </c>
      <c r="C14" s="39">
        <f>C15+C16</f>
        <v>12814</v>
      </c>
      <c r="D14" s="39">
        <f>D15+D16</f>
        <v>38274</v>
      </c>
      <c r="E14" s="39">
        <f aca="true" t="shared" si="5" ref="E14:N14">E15+E16</f>
        <v>58853</v>
      </c>
      <c r="F14" s="39">
        <f t="shared" si="5"/>
        <v>74002</v>
      </c>
      <c r="G14" s="39">
        <f t="shared" si="5"/>
        <v>0</v>
      </c>
      <c r="H14" s="39">
        <f t="shared" si="5"/>
        <v>0</v>
      </c>
      <c r="I14" s="39">
        <f t="shared" si="5"/>
        <v>0</v>
      </c>
      <c r="J14" s="39">
        <f t="shared" si="5"/>
        <v>0</v>
      </c>
      <c r="K14" s="39">
        <f t="shared" si="5"/>
        <v>0</v>
      </c>
      <c r="L14" s="39">
        <f t="shared" si="5"/>
        <v>0</v>
      </c>
      <c r="M14" s="39">
        <f t="shared" si="5"/>
        <v>0</v>
      </c>
      <c r="N14" s="39">
        <f t="shared" si="5"/>
        <v>0</v>
      </c>
    </row>
    <row r="15" spans="1:14" s="8" customFormat="1" ht="15" customHeight="1">
      <c r="A15" s="16" t="s">
        <v>96</v>
      </c>
      <c r="B15" s="17" t="s">
        <v>95</v>
      </c>
      <c r="C15" s="38">
        <v>12814</v>
      </c>
      <c r="D15" s="38">
        <v>38274</v>
      </c>
      <c r="E15" s="38">
        <v>58596</v>
      </c>
      <c r="F15" s="38">
        <v>73745</v>
      </c>
      <c r="G15" s="38"/>
      <c r="H15" s="38"/>
      <c r="I15" s="38"/>
      <c r="J15" s="38"/>
      <c r="K15" s="38"/>
      <c r="L15" s="38"/>
      <c r="M15" s="38"/>
      <c r="N15" s="38"/>
    </row>
    <row r="16" spans="1:14" s="8" customFormat="1" ht="15" customHeight="1">
      <c r="A16" s="16" t="s">
        <v>97</v>
      </c>
      <c r="B16" s="17" t="s">
        <v>98</v>
      </c>
      <c r="C16" s="38"/>
      <c r="D16" s="38"/>
      <c r="E16" s="38">
        <v>257</v>
      </c>
      <c r="F16" s="38">
        <v>257</v>
      </c>
      <c r="G16" s="38"/>
      <c r="H16" s="38"/>
      <c r="I16" s="38"/>
      <c r="J16" s="38"/>
      <c r="K16" s="38"/>
      <c r="L16" s="38"/>
      <c r="M16" s="38"/>
      <c r="N16" s="38"/>
    </row>
    <row r="17" spans="1:14" s="6" customFormat="1" ht="13.5" customHeight="1">
      <c r="A17" s="15" t="s">
        <v>27</v>
      </c>
      <c r="B17" s="14" t="s">
        <v>16</v>
      </c>
      <c r="C17" s="37">
        <f>C18</f>
        <v>33118</v>
      </c>
      <c r="D17" s="37">
        <f>D18</f>
        <v>63015</v>
      </c>
      <c r="E17" s="37">
        <f aca="true" t="shared" si="6" ref="E17:N17">E18</f>
        <v>95875</v>
      </c>
      <c r="F17" s="37">
        <f t="shared" si="6"/>
        <v>127675</v>
      </c>
      <c r="G17" s="37">
        <f t="shared" si="6"/>
        <v>0</v>
      </c>
      <c r="H17" s="37">
        <f t="shared" si="6"/>
        <v>0</v>
      </c>
      <c r="I17" s="37">
        <f t="shared" si="6"/>
        <v>0</v>
      </c>
      <c r="J17" s="37">
        <f t="shared" si="6"/>
        <v>0</v>
      </c>
      <c r="K17" s="37">
        <f t="shared" si="6"/>
        <v>0</v>
      </c>
      <c r="L17" s="37">
        <f t="shared" si="6"/>
        <v>0</v>
      </c>
      <c r="M17" s="37">
        <f t="shared" si="6"/>
        <v>0</v>
      </c>
      <c r="N17" s="37">
        <f t="shared" si="6"/>
        <v>0</v>
      </c>
    </row>
    <row r="18" spans="1:14" s="8" customFormat="1" ht="12" customHeight="1">
      <c r="A18" s="16" t="s">
        <v>29</v>
      </c>
      <c r="B18" s="17" t="s">
        <v>28</v>
      </c>
      <c r="C18" s="38">
        <v>33118</v>
      </c>
      <c r="D18" s="38">
        <v>63015</v>
      </c>
      <c r="E18" s="38">
        <v>95875</v>
      </c>
      <c r="F18" s="38">
        <v>127675</v>
      </c>
      <c r="G18" s="38"/>
      <c r="H18" s="38"/>
      <c r="I18" s="38"/>
      <c r="J18" s="38"/>
      <c r="K18" s="38"/>
      <c r="L18" s="38"/>
      <c r="M18" s="38"/>
      <c r="N18" s="38"/>
    </row>
    <row r="19" spans="1:14" ht="12.75">
      <c r="A19" s="15" t="s">
        <v>35</v>
      </c>
      <c r="B19" s="14" t="s">
        <v>34</v>
      </c>
      <c r="C19" s="37">
        <f>SUM(C20:C25)</f>
        <v>41261</v>
      </c>
      <c r="D19" s="37">
        <f aca="true" t="shared" si="7" ref="D19:N19">SUM(D20:D25)</f>
        <v>46385</v>
      </c>
      <c r="E19" s="37">
        <f t="shared" si="7"/>
        <v>51422</v>
      </c>
      <c r="F19" s="37">
        <f t="shared" si="7"/>
        <v>56462</v>
      </c>
      <c r="G19" s="37">
        <f t="shared" si="7"/>
        <v>0</v>
      </c>
      <c r="H19" s="37">
        <f t="shared" si="7"/>
        <v>0</v>
      </c>
      <c r="I19" s="37">
        <f t="shared" si="7"/>
        <v>0</v>
      </c>
      <c r="J19" s="37">
        <f t="shared" si="7"/>
        <v>0</v>
      </c>
      <c r="K19" s="37">
        <f t="shared" si="7"/>
        <v>0</v>
      </c>
      <c r="L19" s="37">
        <f t="shared" si="7"/>
        <v>0</v>
      </c>
      <c r="M19" s="37">
        <f t="shared" si="7"/>
        <v>0</v>
      </c>
      <c r="N19" s="37">
        <f t="shared" si="7"/>
        <v>0</v>
      </c>
    </row>
    <row r="20" spans="1:14" s="8" customFormat="1" ht="15" customHeight="1">
      <c r="A20" s="16" t="s">
        <v>36</v>
      </c>
      <c r="B20" s="17" t="s">
        <v>3</v>
      </c>
      <c r="C20" s="38">
        <v>28995</v>
      </c>
      <c r="D20" s="38">
        <v>28995</v>
      </c>
      <c r="E20" s="38">
        <v>28995</v>
      </c>
      <c r="F20" s="38">
        <v>28995</v>
      </c>
      <c r="G20" s="38"/>
      <c r="H20" s="38"/>
      <c r="I20" s="38"/>
      <c r="J20" s="38"/>
      <c r="K20" s="38"/>
      <c r="L20" s="38"/>
      <c r="M20" s="38"/>
      <c r="N20" s="38"/>
    </row>
    <row r="21" spans="1:14" s="8" customFormat="1" ht="15.75" customHeight="1">
      <c r="A21" s="16" t="s">
        <v>37</v>
      </c>
      <c r="B21" s="17" t="s">
        <v>4</v>
      </c>
      <c r="C21" s="38">
        <v>915</v>
      </c>
      <c r="D21" s="38">
        <v>915</v>
      </c>
      <c r="E21" s="38">
        <v>915</v>
      </c>
      <c r="F21" s="38">
        <v>915</v>
      </c>
      <c r="G21" s="38"/>
      <c r="H21" s="38"/>
      <c r="I21" s="38"/>
      <c r="J21" s="38"/>
      <c r="K21" s="38"/>
      <c r="L21" s="38"/>
      <c r="M21" s="38"/>
      <c r="N21" s="38"/>
    </row>
    <row r="22" spans="1:14" s="8" customFormat="1" ht="22.5" customHeight="1">
      <c r="A22" s="16" t="s">
        <v>38</v>
      </c>
      <c r="B22" s="17" t="s">
        <v>5</v>
      </c>
      <c r="C22" s="38">
        <v>9520</v>
      </c>
      <c r="D22" s="38">
        <v>9520</v>
      </c>
      <c r="E22" s="38">
        <v>9520</v>
      </c>
      <c r="F22" s="38">
        <v>9520</v>
      </c>
      <c r="G22" s="38"/>
      <c r="H22" s="38"/>
      <c r="I22" s="38"/>
      <c r="J22" s="38"/>
      <c r="K22" s="38"/>
      <c r="L22" s="38"/>
      <c r="M22" s="38"/>
      <c r="N22" s="38"/>
    </row>
    <row r="23" spans="1:14" s="8" customFormat="1" ht="23.25" customHeight="1">
      <c r="A23" s="16" t="s">
        <v>69</v>
      </c>
      <c r="B23" s="17" t="s">
        <v>6</v>
      </c>
      <c r="C23" s="38">
        <v>275</v>
      </c>
      <c r="D23" s="38">
        <v>275</v>
      </c>
      <c r="E23" s="38">
        <v>275</v>
      </c>
      <c r="F23" s="38">
        <v>275</v>
      </c>
      <c r="G23" s="38"/>
      <c r="H23" s="38"/>
      <c r="I23" s="38"/>
      <c r="J23" s="38"/>
      <c r="K23" s="38"/>
      <c r="L23" s="38"/>
      <c r="M23" s="38"/>
      <c r="N23" s="38"/>
    </row>
    <row r="24" spans="1:14" s="8" customFormat="1" ht="24.75" customHeight="1">
      <c r="A24" s="16" t="s">
        <v>39</v>
      </c>
      <c r="B24" s="17" t="s">
        <v>17</v>
      </c>
      <c r="C24" s="38">
        <v>1556</v>
      </c>
      <c r="D24" s="38">
        <v>1556</v>
      </c>
      <c r="E24" s="38">
        <v>1556</v>
      </c>
      <c r="F24" s="38">
        <v>1556</v>
      </c>
      <c r="G24" s="38"/>
      <c r="H24" s="38"/>
      <c r="I24" s="38"/>
      <c r="J24" s="38"/>
      <c r="K24" s="38"/>
      <c r="L24" s="38"/>
      <c r="M24" s="38"/>
      <c r="N24" s="38"/>
    </row>
    <row r="25" spans="1:14" s="8" customFormat="1" ht="24.75" customHeight="1">
      <c r="A25" s="16" t="s">
        <v>126</v>
      </c>
      <c r="B25" s="17" t="s">
        <v>125</v>
      </c>
      <c r="C25" s="38"/>
      <c r="D25" s="38">
        <v>5124</v>
      </c>
      <c r="E25" s="38">
        <v>10161</v>
      </c>
      <c r="F25" s="38">
        <v>15201</v>
      </c>
      <c r="G25" s="38"/>
      <c r="H25" s="38"/>
      <c r="I25" s="38"/>
      <c r="J25" s="38"/>
      <c r="K25" s="38"/>
      <c r="L25" s="38"/>
      <c r="M25" s="38"/>
      <c r="N25" s="38"/>
    </row>
    <row r="26" spans="1:14" ht="12.75">
      <c r="A26" s="15" t="s">
        <v>84</v>
      </c>
      <c r="B26" s="14">
        <v>20</v>
      </c>
      <c r="C26" s="37">
        <f>C27+C37+C38+C40+C42+C43+C44+C45</f>
        <v>22926.45</v>
      </c>
      <c r="D26" s="37">
        <f>D27+D37+D38+D40+D42+D43+D44+D45</f>
        <v>43866.85</v>
      </c>
      <c r="E26" s="37">
        <f aca="true" t="shared" si="8" ref="E26:N26">E27+E37+E38+E40+E42+E43+E44+E45</f>
        <v>63023.91000000001</v>
      </c>
      <c r="F26" s="37">
        <f t="shared" si="8"/>
        <v>92272.73999999999</v>
      </c>
      <c r="G26" s="37">
        <f t="shared" si="8"/>
        <v>0</v>
      </c>
      <c r="H26" s="37">
        <f t="shared" si="8"/>
        <v>0</v>
      </c>
      <c r="I26" s="37">
        <f t="shared" si="8"/>
        <v>0</v>
      </c>
      <c r="J26" s="37">
        <f t="shared" si="8"/>
        <v>0</v>
      </c>
      <c r="K26" s="37">
        <f t="shared" si="8"/>
        <v>0</v>
      </c>
      <c r="L26" s="37">
        <f t="shared" si="8"/>
        <v>0</v>
      </c>
      <c r="M26" s="37">
        <f t="shared" si="8"/>
        <v>0</v>
      </c>
      <c r="N26" s="37">
        <f t="shared" si="8"/>
        <v>0</v>
      </c>
    </row>
    <row r="27" spans="1:14" s="18" customFormat="1" ht="12.75">
      <c r="A27" s="15" t="s">
        <v>40</v>
      </c>
      <c r="B27" s="14" t="s">
        <v>7</v>
      </c>
      <c r="C27" s="37">
        <f>SUM(C28:C36)</f>
        <v>21834.66</v>
      </c>
      <c r="D27" s="37">
        <f>SUM(D28:D36)</f>
        <v>41629.38</v>
      </c>
      <c r="E27" s="37">
        <f aca="true" t="shared" si="9" ref="E27:N27">SUM(E28:E36)</f>
        <v>58858.50000000001</v>
      </c>
      <c r="F27" s="37">
        <f t="shared" si="9"/>
        <v>85911.34</v>
      </c>
      <c r="G27" s="37">
        <f t="shared" si="9"/>
        <v>0</v>
      </c>
      <c r="H27" s="37">
        <f t="shared" si="9"/>
        <v>0</v>
      </c>
      <c r="I27" s="37">
        <f t="shared" si="9"/>
        <v>0</v>
      </c>
      <c r="J27" s="37">
        <f t="shared" si="9"/>
        <v>0</v>
      </c>
      <c r="K27" s="37">
        <f t="shared" si="9"/>
        <v>0</v>
      </c>
      <c r="L27" s="37">
        <f t="shared" si="9"/>
        <v>0</v>
      </c>
      <c r="M27" s="37">
        <f t="shared" si="9"/>
        <v>0</v>
      </c>
      <c r="N27" s="37">
        <f t="shared" si="9"/>
        <v>0</v>
      </c>
    </row>
    <row r="28" spans="1:14" s="8" customFormat="1" ht="12.75">
      <c r="A28" s="16" t="s">
        <v>42</v>
      </c>
      <c r="B28" s="17" t="s">
        <v>41</v>
      </c>
      <c r="C28" s="38"/>
      <c r="D28" s="38">
        <v>1971.09</v>
      </c>
      <c r="E28" s="38">
        <v>1971.09</v>
      </c>
      <c r="F28" s="38">
        <v>2550.02</v>
      </c>
      <c r="G28" s="38"/>
      <c r="H28" s="38"/>
      <c r="I28" s="38"/>
      <c r="J28" s="38"/>
      <c r="K28" s="38"/>
      <c r="L28" s="38"/>
      <c r="M28" s="38"/>
      <c r="N28" s="38"/>
    </row>
    <row r="29" spans="1:14" s="8" customFormat="1" ht="12.75">
      <c r="A29" s="16" t="s">
        <v>44</v>
      </c>
      <c r="B29" s="17" t="s">
        <v>43</v>
      </c>
      <c r="C29" s="38"/>
      <c r="D29" s="38">
        <v>994.95</v>
      </c>
      <c r="E29" s="38">
        <v>994.95</v>
      </c>
      <c r="F29" s="38">
        <v>1980.04</v>
      </c>
      <c r="G29" s="38"/>
      <c r="H29" s="38"/>
      <c r="I29" s="38"/>
      <c r="J29" s="38"/>
      <c r="K29" s="38"/>
      <c r="L29" s="38"/>
      <c r="M29" s="38"/>
      <c r="N29" s="38"/>
    </row>
    <row r="30" spans="1:14" s="8" customFormat="1" ht="12.75">
      <c r="A30" s="16" t="s">
        <v>46</v>
      </c>
      <c r="B30" s="17" t="s">
        <v>45</v>
      </c>
      <c r="C30" s="38">
        <v>19789.2</v>
      </c>
      <c r="D30" s="38">
        <v>30914.67</v>
      </c>
      <c r="E30" s="38">
        <v>44158.93</v>
      </c>
      <c r="F30" s="38">
        <v>54343.01</v>
      </c>
      <c r="G30" s="38"/>
      <c r="H30" s="38"/>
      <c r="I30" s="38"/>
      <c r="J30" s="38"/>
      <c r="K30" s="38"/>
      <c r="L30" s="38"/>
      <c r="M30" s="38"/>
      <c r="N30" s="38"/>
    </row>
    <row r="31" spans="1:14" s="8" customFormat="1" ht="12.75">
      <c r="A31" s="16" t="s">
        <v>48</v>
      </c>
      <c r="B31" s="17" t="s">
        <v>47</v>
      </c>
      <c r="C31" s="38">
        <v>475.46</v>
      </c>
      <c r="D31" s="38">
        <v>1074.53</v>
      </c>
      <c r="E31" s="38">
        <v>1527.33</v>
      </c>
      <c r="F31" s="38">
        <v>2067.1</v>
      </c>
      <c r="G31" s="38"/>
      <c r="H31" s="38"/>
      <c r="I31" s="38"/>
      <c r="J31" s="38"/>
      <c r="K31" s="38"/>
      <c r="L31" s="38"/>
      <c r="M31" s="38"/>
      <c r="N31" s="38"/>
    </row>
    <row r="32" spans="1:14" s="8" customFormat="1" ht="12.75">
      <c r="A32" s="16" t="s">
        <v>50</v>
      </c>
      <c r="B32" s="17" t="s">
        <v>49</v>
      </c>
      <c r="C32" s="38"/>
      <c r="D32" s="38">
        <v>86.94</v>
      </c>
      <c r="E32" s="38">
        <v>86.94</v>
      </c>
      <c r="F32" s="38">
        <v>10086.94</v>
      </c>
      <c r="G32" s="38"/>
      <c r="H32" s="38"/>
      <c r="I32" s="38"/>
      <c r="J32" s="38"/>
      <c r="K32" s="38"/>
      <c r="L32" s="38"/>
      <c r="M32" s="38"/>
      <c r="N32" s="38"/>
    </row>
    <row r="33" spans="1:14" s="8" customFormat="1" ht="12.75">
      <c r="A33" s="16" t="s">
        <v>52</v>
      </c>
      <c r="B33" s="17" t="s">
        <v>51</v>
      </c>
      <c r="C33" s="38"/>
      <c r="D33" s="38">
        <v>3000</v>
      </c>
      <c r="E33" s="38">
        <v>4077.8</v>
      </c>
      <c r="F33" s="38">
        <v>4077.8</v>
      </c>
      <c r="G33" s="38"/>
      <c r="H33" s="38"/>
      <c r="I33" s="38"/>
      <c r="J33" s="38"/>
      <c r="K33" s="38"/>
      <c r="L33" s="38"/>
      <c r="M33" s="38"/>
      <c r="N33" s="38"/>
    </row>
    <row r="34" spans="1:14" s="8" customFormat="1" ht="12.75">
      <c r="A34" s="16" t="s">
        <v>54</v>
      </c>
      <c r="B34" s="17" t="s">
        <v>53</v>
      </c>
      <c r="C34" s="38">
        <v>1527.74</v>
      </c>
      <c r="D34" s="38">
        <v>2527.65</v>
      </c>
      <c r="E34" s="38">
        <v>3418.36</v>
      </c>
      <c r="F34" s="38">
        <v>4154.18</v>
      </c>
      <c r="G34" s="38"/>
      <c r="H34" s="38"/>
      <c r="I34" s="38"/>
      <c r="J34" s="38"/>
      <c r="K34" s="38"/>
      <c r="L34" s="38"/>
      <c r="M34" s="38"/>
      <c r="N34" s="38"/>
    </row>
    <row r="35" spans="1:14" s="8" customFormat="1" ht="12.75">
      <c r="A35" s="16" t="s">
        <v>56</v>
      </c>
      <c r="B35" s="17" t="s">
        <v>55</v>
      </c>
      <c r="C35" s="38"/>
      <c r="D35" s="38">
        <v>22.84</v>
      </c>
      <c r="E35" s="38">
        <v>56.24</v>
      </c>
      <c r="F35" s="38">
        <v>3090.94</v>
      </c>
      <c r="G35" s="38"/>
      <c r="H35" s="38"/>
      <c r="I35" s="38"/>
      <c r="J35" s="38"/>
      <c r="K35" s="38"/>
      <c r="L35" s="38"/>
      <c r="M35" s="38"/>
      <c r="N35" s="38"/>
    </row>
    <row r="36" spans="1:14" s="8" customFormat="1" ht="12.75">
      <c r="A36" s="16" t="s">
        <v>58</v>
      </c>
      <c r="B36" s="17" t="s">
        <v>57</v>
      </c>
      <c r="C36" s="38">
        <v>42.26</v>
      </c>
      <c r="D36" s="38">
        <v>1036.71</v>
      </c>
      <c r="E36" s="38">
        <v>2566.86</v>
      </c>
      <c r="F36" s="38">
        <v>3561.31</v>
      </c>
      <c r="G36" s="38"/>
      <c r="H36" s="38"/>
      <c r="I36" s="38"/>
      <c r="J36" s="38"/>
      <c r="K36" s="38"/>
      <c r="L36" s="38"/>
      <c r="M36" s="38"/>
      <c r="N36" s="38"/>
    </row>
    <row r="37" spans="1:14" s="9" customFormat="1" ht="12.75">
      <c r="A37" s="15" t="s">
        <v>59</v>
      </c>
      <c r="B37" s="14" t="s">
        <v>8</v>
      </c>
      <c r="C37" s="37"/>
      <c r="D37" s="37">
        <v>371.4</v>
      </c>
      <c r="E37" s="37">
        <v>413.4</v>
      </c>
      <c r="F37" s="37">
        <v>413.4</v>
      </c>
      <c r="G37" s="37"/>
      <c r="H37" s="37"/>
      <c r="I37" s="37"/>
      <c r="J37" s="37"/>
      <c r="K37" s="37"/>
      <c r="L37" s="37"/>
      <c r="M37" s="37"/>
      <c r="N37" s="37"/>
    </row>
    <row r="38" spans="1:14" s="7" customFormat="1" ht="15" customHeight="1">
      <c r="A38" s="15" t="s">
        <v>10</v>
      </c>
      <c r="B38" s="14" t="s">
        <v>9</v>
      </c>
      <c r="C38" s="37">
        <f>C39</f>
        <v>0</v>
      </c>
      <c r="D38" s="37">
        <f>D39</f>
        <v>0</v>
      </c>
      <c r="E38" s="37">
        <f aca="true" t="shared" si="10" ref="E38:N38">E39</f>
        <v>0</v>
      </c>
      <c r="F38" s="37">
        <f t="shared" si="10"/>
        <v>0</v>
      </c>
      <c r="G38" s="37">
        <f t="shared" si="10"/>
        <v>0</v>
      </c>
      <c r="H38" s="37">
        <f t="shared" si="10"/>
        <v>0</v>
      </c>
      <c r="I38" s="37">
        <f t="shared" si="10"/>
        <v>0</v>
      </c>
      <c r="J38" s="37">
        <f t="shared" si="10"/>
        <v>0</v>
      </c>
      <c r="K38" s="37">
        <f t="shared" si="10"/>
        <v>0</v>
      </c>
      <c r="L38" s="37">
        <f t="shared" si="10"/>
        <v>0</v>
      </c>
      <c r="M38" s="37">
        <f t="shared" si="10"/>
        <v>0</v>
      </c>
      <c r="N38" s="37">
        <f t="shared" si="10"/>
        <v>0</v>
      </c>
    </row>
    <row r="39" spans="1:14" s="8" customFormat="1" ht="12.75">
      <c r="A39" s="16" t="s">
        <v>75</v>
      </c>
      <c r="B39" s="17" t="s">
        <v>74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s="7" customFormat="1" ht="12.75">
      <c r="A40" s="15" t="s">
        <v>61</v>
      </c>
      <c r="B40" s="14" t="s">
        <v>60</v>
      </c>
      <c r="C40" s="37">
        <f>SUM(C41:C41)</f>
        <v>590</v>
      </c>
      <c r="D40" s="37">
        <f>SUM(D41:D41)</f>
        <v>590</v>
      </c>
      <c r="E40" s="37">
        <f aca="true" t="shared" si="11" ref="E40:N40">SUM(E41:E41)</f>
        <v>1710.98</v>
      </c>
      <c r="F40" s="37">
        <f t="shared" si="11"/>
        <v>2356.04</v>
      </c>
      <c r="G40" s="37">
        <f t="shared" si="11"/>
        <v>0</v>
      </c>
      <c r="H40" s="37">
        <f t="shared" si="11"/>
        <v>0</v>
      </c>
      <c r="I40" s="37">
        <f t="shared" si="11"/>
        <v>0</v>
      </c>
      <c r="J40" s="37">
        <f t="shared" si="11"/>
        <v>0</v>
      </c>
      <c r="K40" s="37">
        <f t="shared" si="11"/>
        <v>0</v>
      </c>
      <c r="L40" s="37">
        <f t="shared" si="11"/>
        <v>0</v>
      </c>
      <c r="M40" s="37">
        <f t="shared" si="11"/>
        <v>0</v>
      </c>
      <c r="N40" s="37">
        <f t="shared" si="11"/>
        <v>0</v>
      </c>
    </row>
    <row r="41" spans="1:14" s="8" customFormat="1" ht="12.75">
      <c r="A41" s="16" t="s">
        <v>63</v>
      </c>
      <c r="B41" s="17" t="s">
        <v>11</v>
      </c>
      <c r="C41" s="38">
        <v>590</v>
      </c>
      <c r="D41" s="38">
        <v>590</v>
      </c>
      <c r="E41" s="38">
        <v>1710.98</v>
      </c>
      <c r="F41" s="38">
        <v>2356.04</v>
      </c>
      <c r="G41" s="38"/>
      <c r="H41" s="38"/>
      <c r="I41" s="38"/>
      <c r="J41" s="38"/>
      <c r="K41" s="38"/>
      <c r="L41" s="38"/>
      <c r="M41" s="38"/>
      <c r="N41" s="38"/>
    </row>
    <row r="42" spans="1:14" s="9" customFormat="1" ht="12.75">
      <c r="A42" s="15" t="s">
        <v>64</v>
      </c>
      <c r="B42" s="14" t="s">
        <v>12</v>
      </c>
      <c r="C42" s="37">
        <v>110.09</v>
      </c>
      <c r="D42" s="37">
        <v>220.97</v>
      </c>
      <c r="E42" s="37">
        <v>331.93</v>
      </c>
      <c r="F42" s="37">
        <v>442.86</v>
      </c>
      <c r="G42" s="37"/>
      <c r="H42" s="37"/>
      <c r="I42" s="37"/>
      <c r="J42" s="37"/>
      <c r="K42" s="37"/>
      <c r="L42" s="37"/>
      <c r="M42" s="37"/>
      <c r="N42" s="37"/>
    </row>
    <row r="43" spans="1:14" s="9" customFormat="1" ht="12.75">
      <c r="A43" s="15" t="s">
        <v>62</v>
      </c>
      <c r="B43" s="14" t="s">
        <v>13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s="9" customFormat="1" ht="12.75">
      <c r="A44" s="15" t="s">
        <v>77</v>
      </c>
      <c r="B44" s="14" t="s">
        <v>76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s="7" customFormat="1" ht="13.5" customHeight="1">
      <c r="A45" s="15" t="s">
        <v>15</v>
      </c>
      <c r="B45" s="14" t="s">
        <v>14</v>
      </c>
      <c r="C45" s="37">
        <f>SUM(C46:C49)</f>
        <v>391.7</v>
      </c>
      <c r="D45" s="37">
        <f>SUM(D46:D49)</f>
        <v>1055.1</v>
      </c>
      <c r="E45" s="37">
        <f aca="true" t="shared" si="12" ref="E45:N45">SUM(E46:E49)</f>
        <v>1709.1</v>
      </c>
      <c r="F45" s="37">
        <f t="shared" si="12"/>
        <v>3149.1</v>
      </c>
      <c r="G45" s="37">
        <f t="shared" si="12"/>
        <v>0</v>
      </c>
      <c r="H45" s="37">
        <f t="shared" si="12"/>
        <v>0</v>
      </c>
      <c r="I45" s="37">
        <f t="shared" si="12"/>
        <v>0</v>
      </c>
      <c r="J45" s="37">
        <f t="shared" si="12"/>
        <v>0</v>
      </c>
      <c r="K45" s="37">
        <f t="shared" si="12"/>
        <v>0</v>
      </c>
      <c r="L45" s="37">
        <f t="shared" si="12"/>
        <v>0</v>
      </c>
      <c r="M45" s="37">
        <f t="shared" si="12"/>
        <v>0</v>
      </c>
      <c r="N45" s="37">
        <f t="shared" si="12"/>
        <v>0</v>
      </c>
    </row>
    <row r="46" spans="1:14" s="8" customFormat="1" ht="13.5" customHeight="1">
      <c r="A46" s="16" t="s">
        <v>72</v>
      </c>
      <c r="B46" s="17" t="s">
        <v>70</v>
      </c>
      <c r="C46" s="38">
        <v>226.7</v>
      </c>
      <c r="D46" s="38">
        <v>390.1</v>
      </c>
      <c r="E46" s="38">
        <v>390.1</v>
      </c>
      <c r="F46" s="38">
        <v>390.1</v>
      </c>
      <c r="G46" s="38"/>
      <c r="H46" s="38"/>
      <c r="I46" s="38"/>
      <c r="J46" s="38"/>
      <c r="K46" s="38"/>
      <c r="L46" s="38"/>
      <c r="M46" s="38"/>
      <c r="N46" s="38"/>
    </row>
    <row r="47" spans="1:14" s="8" customFormat="1" ht="13.5" customHeight="1">
      <c r="A47" s="16" t="s">
        <v>67</v>
      </c>
      <c r="B47" s="17" t="s">
        <v>65</v>
      </c>
      <c r="C47" s="38">
        <v>165</v>
      </c>
      <c r="D47" s="38">
        <v>565</v>
      </c>
      <c r="E47" s="38">
        <v>565</v>
      </c>
      <c r="F47" s="38">
        <v>565</v>
      </c>
      <c r="G47" s="38"/>
      <c r="H47" s="38"/>
      <c r="I47" s="38"/>
      <c r="J47" s="38"/>
      <c r="K47" s="38"/>
      <c r="L47" s="38"/>
      <c r="M47" s="38"/>
      <c r="N47" s="38"/>
    </row>
    <row r="48" spans="1:14" s="8" customFormat="1" ht="13.5" customHeight="1">
      <c r="A48" s="16" t="s">
        <v>73</v>
      </c>
      <c r="B48" s="17" t="s">
        <v>71</v>
      </c>
      <c r="C48" s="38"/>
      <c r="D48" s="38"/>
      <c r="E48" s="38">
        <v>654</v>
      </c>
      <c r="F48" s="38">
        <v>654</v>
      </c>
      <c r="G48" s="38"/>
      <c r="H48" s="38"/>
      <c r="I48" s="38"/>
      <c r="J48" s="38"/>
      <c r="K48" s="38"/>
      <c r="L48" s="38"/>
      <c r="M48" s="38"/>
      <c r="N48" s="38"/>
    </row>
    <row r="49" spans="1:14" s="8" customFormat="1" ht="12.75">
      <c r="A49" s="16" t="s">
        <v>68</v>
      </c>
      <c r="B49" s="17" t="s">
        <v>66</v>
      </c>
      <c r="C49" s="38"/>
      <c r="D49" s="38">
        <v>100</v>
      </c>
      <c r="E49" s="38">
        <v>100</v>
      </c>
      <c r="F49" s="38">
        <v>1540</v>
      </c>
      <c r="G49" s="38"/>
      <c r="H49" s="38"/>
      <c r="I49" s="38"/>
      <c r="J49" s="38"/>
      <c r="K49" s="38"/>
      <c r="L49" s="38"/>
      <c r="M49" s="38"/>
      <c r="N49" s="38"/>
    </row>
    <row r="50" spans="1:14" s="6" customFormat="1" ht="12.75">
      <c r="A50" s="15" t="s">
        <v>107</v>
      </c>
      <c r="B50" s="14">
        <v>59</v>
      </c>
      <c r="C50" s="37">
        <f>C51</f>
        <v>24426</v>
      </c>
      <c r="D50" s="37">
        <f>D51</f>
        <v>34852</v>
      </c>
      <c r="E50" s="37">
        <f aca="true" t="shared" si="13" ref="E50:N50">E51</f>
        <v>37102</v>
      </c>
      <c r="F50" s="37">
        <f t="shared" si="13"/>
        <v>36784.3</v>
      </c>
      <c r="G50" s="37">
        <f t="shared" si="13"/>
        <v>0</v>
      </c>
      <c r="H50" s="37">
        <f t="shared" si="13"/>
        <v>0</v>
      </c>
      <c r="I50" s="37">
        <f t="shared" si="13"/>
        <v>0</v>
      </c>
      <c r="J50" s="37">
        <f t="shared" si="13"/>
        <v>0</v>
      </c>
      <c r="K50" s="37">
        <f t="shared" si="13"/>
        <v>0</v>
      </c>
      <c r="L50" s="37">
        <f t="shared" si="13"/>
        <v>0</v>
      </c>
      <c r="M50" s="37">
        <f t="shared" si="13"/>
        <v>0</v>
      </c>
      <c r="N50" s="37">
        <f t="shared" si="13"/>
        <v>0</v>
      </c>
    </row>
    <row r="51" spans="1:14" s="8" customFormat="1" ht="12.75">
      <c r="A51" s="16" t="s">
        <v>88</v>
      </c>
      <c r="B51" s="17" t="s">
        <v>87</v>
      </c>
      <c r="C51" s="38">
        <v>24426</v>
      </c>
      <c r="D51" s="38">
        <v>34852</v>
      </c>
      <c r="E51" s="38">
        <v>37102</v>
      </c>
      <c r="F51" s="38">
        <v>36784.3</v>
      </c>
      <c r="G51" s="38"/>
      <c r="H51" s="38"/>
      <c r="I51" s="38"/>
      <c r="J51" s="38"/>
      <c r="K51" s="38"/>
      <c r="L51" s="38"/>
      <c r="M51" s="38"/>
      <c r="N51" s="38"/>
    </row>
    <row r="52" spans="1:14" s="6" customFormat="1" ht="12.75">
      <c r="A52" s="15" t="s">
        <v>85</v>
      </c>
      <c r="B52" s="14">
        <v>70</v>
      </c>
      <c r="C52" s="37">
        <f>C53</f>
        <v>0</v>
      </c>
      <c r="D52" s="37">
        <f>D53</f>
        <v>0</v>
      </c>
      <c r="E52" s="37">
        <f aca="true" t="shared" si="14" ref="E52:N53">E53</f>
        <v>205116.91</v>
      </c>
      <c r="F52" s="37">
        <f t="shared" si="14"/>
        <v>205116.91</v>
      </c>
      <c r="G52" s="37">
        <f t="shared" si="14"/>
        <v>0</v>
      </c>
      <c r="H52" s="37">
        <f t="shared" si="14"/>
        <v>0</v>
      </c>
      <c r="I52" s="37">
        <f t="shared" si="14"/>
        <v>0</v>
      </c>
      <c r="J52" s="37">
        <f t="shared" si="14"/>
        <v>0</v>
      </c>
      <c r="K52" s="37">
        <f t="shared" si="14"/>
        <v>0</v>
      </c>
      <c r="L52" s="37">
        <f t="shared" si="14"/>
        <v>0</v>
      </c>
      <c r="M52" s="37">
        <f t="shared" si="14"/>
        <v>0</v>
      </c>
      <c r="N52" s="37">
        <f t="shared" si="14"/>
        <v>0</v>
      </c>
    </row>
    <row r="53" spans="1:14" s="6" customFormat="1" ht="12.75">
      <c r="A53" s="15" t="s">
        <v>106</v>
      </c>
      <c r="B53" s="14">
        <v>71</v>
      </c>
      <c r="C53" s="37">
        <f>C54</f>
        <v>0</v>
      </c>
      <c r="D53" s="37">
        <f>D54</f>
        <v>0</v>
      </c>
      <c r="E53" s="37">
        <f t="shared" si="14"/>
        <v>205116.91</v>
      </c>
      <c r="F53" s="37">
        <f t="shared" si="14"/>
        <v>205116.91</v>
      </c>
      <c r="G53" s="37">
        <f t="shared" si="14"/>
        <v>0</v>
      </c>
      <c r="H53" s="37">
        <f t="shared" si="14"/>
        <v>0</v>
      </c>
      <c r="I53" s="37">
        <f t="shared" si="14"/>
        <v>0</v>
      </c>
      <c r="J53" s="37">
        <f t="shared" si="14"/>
        <v>0</v>
      </c>
      <c r="K53" s="37">
        <f t="shared" si="14"/>
        <v>0</v>
      </c>
      <c r="L53" s="37">
        <f t="shared" si="14"/>
        <v>0</v>
      </c>
      <c r="M53" s="37">
        <f t="shared" si="14"/>
        <v>0</v>
      </c>
      <c r="N53" s="37">
        <f t="shared" si="14"/>
        <v>0</v>
      </c>
    </row>
    <row r="54" spans="1:14" s="6" customFormat="1" ht="12.75">
      <c r="A54" s="15" t="s">
        <v>86</v>
      </c>
      <c r="B54" s="14" t="s">
        <v>78</v>
      </c>
      <c r="C54" s="37">
        <f>SUM(C55:C55)</f>
        <v>0</v>
      </c>
      <c r="D54" s="37">
        <f>SUM(D55:D55)</f>
        <v>0</v>
      </c>
      <c r="E54" s="37">
        <f aca="true" t="shared" si="15" ref="E54:N54">SUM(E55:E55)</f>
        <v>205116.91</v>
      </c>
      <c r="F54" s="37">
        <f t="shared" si="15"/>
        <v>205116.91</v>
      </c>
      <c r="G54" s="37">
        <f t="shared" si="15"/>
        <v>0</v>
      </c>
      <c r="H54" s="37">
        <f t="shared" si="15"/>
        <v>0</v>
      </c>
      <c r="I54" s="37">
        <f t="shared" si="15"/>
        <v>0</v>
      </c>
      <c r="J54" s="37">
        <f t="shared" si="15"/>
        <v>0</v>
      </c>
      <c r="K54" s="37">
        <f t="shared" si="15"/>
        <v>0</v>
      </c>
      <c r="L54" s="37">
        <f t="shared" si="15"/>
        <v>0</v>
      </c>
      <c r="M54" s="37">
        <f t="shared" si="15"/>
        <v>0</v>
      </c>
      <c r="N54" s="37">
        <f t="shared" si="15"/>
        <v>0</v>
      </c>
    </row>
    <row r="55" spans="1:14" s="8" customFormat="1" ht="12.75">
      <c r="A55" s="16" t="s">
        <v>80</v>
      </c>
      <c r="B55" s="17" t="s">
        <v>79</v>
      </c>
      <c r="C55" s="38"/>
      <c r="D55" s="38"/>
      <c r="E55" s="38">
        <v>205116.91</v>
      </c>
      <c r="F55" s="38">
        <v>205116.91</v>
      </c>
      <c r="G55" s="38"/>
      <c r="H55" s="38"/>
      <c r="I55" s="38"/>
      <c r="J55" s="38"/>
      <c r="K55" s="38"/>
      <c r="L55" s="38"/>
      <c r="M55" s="38"/>
      <c r="N55" s="38"/>
    </row>
    <row r="56" spans="1:3" s="6" customFormat="1" ht="12.75">
      <c r="A56" s="22"/>
      <c r="B56" s="23"/>
      <c r="C56" s="24"/>
    </row>
    <row r="57" spans="1:3" s="6" customFormat="1" ht="12.75">
      <c r="A57" s="22"/>
      <c r="B57" s="23"/>
      <c r="C57" s="24"/>
    </row>
    <row r="58" spans="1:3" s="6" customFormat="1" ht="12.75">
      <c r="A58" s="22"/>
      <c r="B58" s="23"/>
      <c r="C58" s="24"/>
    </row>
    <row r="59" spans="1:3" s="6" customFormat="1" ht="12.75">
      <c r="A59" s="22"/>
      <c r="B59" s="23"/>
      <c r="C59" s="24"/>
    </row>
    <row r="60" spans="1:3" s="6" customFormat="1" ht="12.75">
      <c r="A60" s="22"/>
      <c r="B60" s="23"/>
      <c r="C60" s="24"/>
    </row>
    <row r="61" spans="1:3" s="6" customFormat="1" ht="12.75">
      <c r="A61" s="22"/>
      <c r="B61" s="23"/>
      <c r="C61" s="24"/>
    </row>
    <row r="62" spans="1:3" s="6" customFormat="1" ht="12.75">
      <c r="A62" s="22"/>
      <c r="B62" s="23"/>
      <c r="C62" s="24"/>
    </row>
    <row r="63" spans="1:3" s="6" customFormat="1" ht="12.75">
      <c r="A63" s="22"/>
      <c r="B63" s="23"/>
      <c r="C63" s="24"/>
    </row>
    <row r="64" spans="1:3" s="4" customFormat="1" ht="12.75">
      <c r="A64" s="19" t="s">
        <v>1</v>
      </c>
      <c r="B64" s="20"/>
      <c r="C64" s="21"/>
    </row>
    <row r="65" spans="1:14" s="4" customFormat="1" ht="21.75" customHeight="1">
      <c r="A65" s="53" t="s">
        <v>112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71.25" customHeight="1">
      <c r="A66" s="55" t="s">
        <v>111</v>
      </c>
      <c r="B66" s="56"/>
      <c r="C66" s="56"/>
      <c r="D66" s="56"/>
      <c r="E66" s="42"/>
      <c r="F66" s="42"/>
      <c r="G66" s="42"/>
      <c r="H66" s="42"/>
      <c r="I66" s="42"/>
      <c r="J66" s="42"/>
      <c r="K66" s="42"/>
      <c r="L66" s="42"/>
      <c r="M66" s="42"/>
      <c r="N66" s="43"/>
    </row>
    <row r="67" spans="1:14" ht="51">
      <c r="A67" s="34" t="s">
        <v>91</v>
      </c>
      <c r="B67" s="35" t="s">
        <v>81</v>
      </c>
      <c r="C67" s="33" t="s">
        <v>113</v>
      </c>
      <c r="D67" s="36" t="s">
        <v>114</v>
      </c>
      <c r="E67" s="36" t="s">
        <v>115</v>
      </c>
      <c r="F67" s="36" t="s">
        <v>116</v>
      </c>
      <c r="G67" s="36" t="s">
        <v>117</v>
      </c>
      <c r="H67" s="36" t="s">
        <v>118</v>
      </c>
      <c r="I67" s="36" t="s">
        <v>119</v>
      </c>
      <c r="J67" s="36" t="s">
        <v>120</v>
      </c>
      <c r="K67" s="36" t="s">
        <v>121</v>
      </c>
      <c r="L67" s="36" t="s">
        <v>122</v>
      </c>
      <c r="M67" s="36" t="s">
        <v>123</v>
      </c>
      <c r="N67" s="36" t="s">
        <v>124</v>
      </c>
    </row>
    <row r="68" spans="1:14" ht="12.75">
      <c r="A68" s="1" t="s">
        <v>103</v>
      </c>
      <c r="B68" s="25"/>
      <c r="C68" s="44">
        <f>C69+C113</f>
        <v>126280.13</v>
      </c>
      <c r="D68" s="44">
        <f aca="true" t="shared" si="16" ref="D68:N68">D69+D113</f>
        <v>277904.1</v>
      </c>
      <c r="E68" s="44">
        <f t="shared" si="16"/>
        <v>425443.93</v>
      </c>
      <c r="F68" s="44">
        <f t="shared" si="16"/>
        <v>582670.85</v>
      </c>
      <c r="G68" s="44">
        <f t="shared" si="16"/>
        <v>0</v>
      </c>
      <c r="H68" s="44">
        <f t="shared" si="16"/>
        <v>0</v>
      </c>
      <c r="I68" s="44">
        <f t="shared" si="16"/>
        <v>0</v>
      </c>
      <c r="J68" s="44">
        <f t="shared" si="16"/>
        <v>0</v>
      </c>
      <c r="K68" s="44">
        <f t="shared" si="16"/>
        <v>0</v>
      </c>
      <c r="L68" s="44">
        <f t="shared" si="16"/>
        <v>0</v>
      </c>
      <c r="M68" s="44">
        <f t="shared" si="16"/>
        <v>0</v>
      </c>
      <c r="N68" s="44">
        <f t="shared" si="16"/>
        <v>0</v>
      </c>
    </row>
    <row r="69" spans="1:14" ht="12.75">
      <c r="A69" s="1" t="s">
        <v>82</v>
      </c>
      <c r="B69" s="25" t="s">
        <v>102</v>
      </c>
      <c r="C69" s="44">
        <f>C70+C91+C111</f>
        <v>126280.13</v>
      </c>
      <c r="D69" s="44">
        <f aca="true" t="shared" si="17" ref="D69:N69">D70+D91+D111</f>
        <v>277904.1</v>
      </c>
      <c r="E69" s="44">
        <f t="shared" si="17"/>
        <v>425443.93</v>
      </c>
      <c r="F69" s="44">
        <f t="shared" si="17"/>
        <v>582670.85</v>
      </c>
      <c r="G69" s="44">
        <f t="shared" si="17"/>
        <v>0</v>
      </c>
      <c r="H69" s="44">
        <f t="shared" si="17"/>
        <v>0</v>
      </c>
      <c r="I69" s="44">
        <f t="shared" si="17"/>
        <v>0</v>
      </c>
      <c r="J69" s="44">
        <f t="shared" si="17"/>
        <v>0</v>
      </c>
      <c r="K69" s="44">
        <f t="shared" si="17"/>
        <v>0</v>
      </c>
      <c r="L69" s="44">
        <f t="shared" si="17"/>
        <v>0</v>
      </c>
      <c r="M69" s="44">
        <f t="shared" si="17"/>
        <v>0</v>
      </c>
      <c r="N69" s="44">
        <f t="shared" si="17"/>
        <v>0</v>
      </c>
    </row>
    <row r="70" spans="1:14" ht="12.75">
      <c r="A70" s="1" t="s">
        <v>83</v>
      </c>
      <c r="B70" s="25" t="s">
        <v>0</v>
      </c>
      <c r="C70" s="44">
        <f>C71+C80+C85</f>
        <v>121247</v>
      </c>
      <c r="D70" s="44">
        <f aca="true" t="shared" si="18" ref="D70:N70">D71+D80+D85</f>
        <v>261087</v>
      </c>
      <c r="E70" s="44">
        <f t="shared" si="18"/>
        <v>403660</v>
      </c>
      <c r="F70" s="44">
        <f t="shared" si="18"/>
        <v>545284</v>
      </c>
      <c r="G70" s="44">
        <f t="shared" si="18"/>
        <v>0</v>
      </c>
      <c r="H70" s="44">
        <f t="shared" si="18"/>
        <v>0</v>
      </c>
      <c r="I70" s="44">
        <f t="shared" si="18"/>
        <v>0</v>
      </c>
      <c r="J70" s="44">
        <f t="shared" si="18"/>
        <v>0</v>
      </c>
      <c r="K70" s="44">
        <f t="shared" si="18"/>
        <v>0</v>
      </c>
      <c r="L70" s="44">
        <f t="shared" si="18"/>
        <v>0</v>
      </c>
      <c r="M70" s="44">
        <f t="shared" si="18"/>
        <v>0</v>
      </c>
      <c r="N70" s="44">
        <f t="shared" si="18"/>
        <v>0</v>
      </c>
    </row>
    <row r="71" spans="1:14" ht="12.75">
      <c r="A71" s="26" t="s">
        <v>18</v>
      </c>
      <c r="B71" s="25" t="s">
        <v>2</v>
      </c>
      <c r="C71" s="45">
        <f>SUM(C72:C77)-SUM(C76:C76)</f>
        <v>85740</v>
      </c>
      <c r="D71" s="45">
        <f aca="true" t="shared" si="19" ref="D71:N71">SUM(D72:D77)-SUM(D76:D76)</f>
        <v>195763</v>
      </c>
      <c r="E71" s="45">
        <f t="shared" si="19"/>
        <v>304992</v>
      </c>
      <c r="F71" s="45">
        <f t="shared" si="19"/>
        <v>415167</v>
      </c>
      <c r="G71" s="45">
        <f t="shared" si="19"/>
        <v>0</v>
      </c>
      <c r="H71" s="45">
        <f t="shared" si="19"/>
        <v>0</v>
      </c>
      <c r="I71" s="45">
        <f t="shared" si="19"/>
        <v>0</v>
      </c>
      <c r="J71" s="45">
        <f t="shared" si="19"/>
        <v>0</v>
      </c>
      <c r="K71" s="45">
        <f t="shared" si="19"/>
        <v>0</v>
      </c>
      <c r="L71" s="45">
        <f t="shared" si="19"/>
        <v>0</v>
      </c>
      <c r="M71" s="45">
        <f t="shared" si="19"/>
        <v>0</v>
      </c>
      <c r="N71" s="45">
        <f t="shared" si="19"/>
        <v>0</v>
      </c>
    </row>
    <row r="72" spans="1:14" ht="12.75">
      <c r="A72" s="27" t="s">
        <v>20</v>
      </c>
      <c r="B72" s="28" t="s">
        <v>19</v>
      </c>
      <c r="C72" s="46">
        <v>70465</v>
      </c>
      <c r="D72" s="46">
        <v>160543</v>
      </c>
      <c r="E72" s="46">
        <v>249339</v>
      </c>
      <c r="F72" s="46">
        <v>342392</v>
      </c>
      <c r="G72" s="46"/>
      <c r="H72" s="46"/>
      <c r="I72" s="46"/>
      <c r="J72" s="46"/>
      <c r="K72" s="46"/>
      <c r="L72" s="46"/>
      <c r="M72" s="46"/>
      <c r="N72" s="46"/>
    </row>
    <row r="73" spans="1:14" ht="12.75">
      <c r="A73" s="27" t="s">
        <v>93</v>
      </c>
      <c r="B73" s="28" t="s">
        <v>92</v>
      </c>
      <c r="C73" s="46">
        <v>806</v>
      </c>
      <c r="D73" s="46">
        <v>1814</v>
      </c>
      <c r="E73" s="46">
        <v>2822</v>
      </c>
      <c r="F73" s="46">
        <v>3830</v>
      </c>
      <c r="G73" s="46"/>
      <c r="H73" s="46"/>
      <c r="I73" s="46"/>
      <c r="J73" s="46"/>
      <c r="K73" s="46"/>
      <c r="L73" s="46"/>
      <c r="M73" s="46"/>
      <c r="N73" s="46"/>
    </row>
    <row r="74" spans="1:14" ht="12.75">
      <c r="A74" s="27" t="s">
        <v>22</v>
      </c>
      <c r="B74" s="28" t="s">
        <v>21</v>
      </c>
      <c r="C74" s="46">
        <v>6493</v>
      </c>
      <c r="D74" s="46">
        <v>13115</v>
      </c>
      <c r="E74" s="46">
        <v>18977</v>
      </c>
      <c r="F74" s="46">
        <v>23376</v>
      </c>
      <c r="G74" s="46"/>
      <c r="H74" s="46"/>
      <c r="I74" s="46"/>
      <c r="J74" s="46"/>
      <c r="K74" s="46"/>
      <c r="L74" s="46"/>
      <c r="M74" s="46"/>
      <c r="N74" s="46"/>
    </row>
    <row r="75" spans="1:14" ht="12.75">
      <c r="A75" s="27" t="s">
        <v>24</v>
      </c>
      <c r="B75" s="28" t="s">
        <v>23</v>
      </c>
      <c r="C75" s="47">
        <f>C76</f>
        <v>0</v>
      </c>
      <c r="D75" s="47">
        <f>D76</f>
        <v>0</v>
      </c>
      <c r="E75" s="47">
        <f>E76</f>
        <v>221</v>
      </c>
      <c r="F75" s="47">
        <f>F76</f>
        <v>255</v>
      </c>
      <c r="G75" s="47"/>
      <c r="H75" s="47"/>
      <c r="I75" s="47"/>
      <c r="J75" s="47"/>
      <c r="K75" s="47"/>
      <c r="L75" s="47"/>
      <c r="M75" s="47"/>
      <c r="N75" s="47"/>
    </row>
    <row r="76" spans="1:14" ht="12.75">
      <c r="A76" s="27" t="s">
        <v>89</v>
      </c>
      <c r="B76" s="28" t="s">
        <v>104</v>
      </c>
      <c r="C76" s="46"/>
      <c r="D76" s="46"/>
      <c r="E76" s="46">
        <v>221</v>
      </c>
      <c r="F76" s="46">
        <v>255</v>
      </c>
      <c r="G76" s="46"/>
      <c r="H76" s="46"/>
      <c r="I76" s="46"/>
      <c r="J76" s="46"/>
      <c r="K76" s="46"/>
      <c r="L76" s="46"/>
      <c r="M76" s="46"/>
      <c r="N76" s="46"/>
    </row>
    <row r="77" spans="1:14" ht="12.75">
      <c r="A77" s="27" t="s">
        <v>26</v>
      </c>
      <c r="B77" s="28" t="s">
        <v>25</v>
      </c>
      <c r="C77" s="48">
        <f>C78+C79</f>
        <v>7976</v>
      </c>
      <c r="D77" s="48">
        <f aca="true" t="shared" si="20" ref="D77:N77">D78+D79</f>
        <v>20291</v>
      </c>
      <c r="E77" s="48">
        <f t="shared" si="20"/>
        <v>33633</v>
      </c>
      <c r="F77" s="48">
        <f t="shared" si="20"/>
        <v>45314</v>
      </c>
      <c r="G77" s="48">
        <f t="shared" si="20"/>
        <v>0</v>
      </c>
      <c r="H77" s="48">
        <f t="shared" si="20"/>
        <v>0</v>
      </c>
      <c r="I77" s="48">
        <f t="shared" si="20"/>
        <v>0</v>
      </c>
      <c r="J77" s="48">
        <f t="shared" si="20"/>
        <v>0</v>
      </c>
      <c r="K77" s="48">
        <f t="shared" si="20"/>
        <v>0</v>
      </c>
      <c r="L77" s="48">
        <f t="shared" si="20"/>
        <v>0</v>
      </c>
      <c r="M77" s="48">
        <f t="shared" si="20"/>
        <v>0</v>
      </c>
      <c r="N77" s="48">
        <f t="shared" si="20"/>
        <v>0</v>
      </c>
    </row>
    <row r="78" spans="1:14" ht="12.75">
      <c r="A78" s="27" t="s">
        <v>96</v>
      </c>
      <c r="B78" s="28" t="s">
        <v>95</v>
      </c>
      <c r="C78" s="46">
        <v>1559</v>
      </c>
      <c r="D78" s="46">
        <v>5466</v>
      </c>
      <c r="E78" s="46">
        <v>10489</v>
      </c>
      <c r="F78" s="46">
        <v>13876</v>
      </c>
      <c r="G78" s="46"/>
      <c r="H78" s="46"/>
      <c r="I78" s="46"/>
      <c r="J78" s="46"/>
      <c r="K78" s="46"/>
      <c r="L78" s="46"/>
      <c r="M78" s="46"/>
      <c r="N78" s="46"/>
    </row>
    <row r="79" spans="1:14" ht="12.75">
      <c r="A79" s="27" t="s">
        <v>94</v>
      </c>
      <c r="B79" s="28" t="s">
        <v>98</v>
      </c>
      <c r="C79" s="46">
        <v>6417</v>
      </c>
      <c r="D79" s="46">
        <v>14825</v>
      </c>
      <c r="E79" s="46">
        <v>23144</v>
      </c>
      <c r="F79" s="46">
        <v>31438</v>
      </c>
      <c r="G79" s="46"/>
      <c r="H79" s="46"/>
      <c r="I79" s="46"/>
      <c r="J79" s="46"/>
      <c r="K79" s="46"/>
      <c r="L79" s="46"/>
      <c r="M79" s="46"/>
      <c r="N79" s="46"/>
    </row>
    <row r="80" spans="1:14" ht="12.75">
      <c r="A80" s="30" t="s">
        <v>27</v>
      </c>
      <c r="B80" s="25" t="s">
        <v>16</v>
      </c>
      <c r="C80" s="49">
        <f>SUM(C81:C84)</f>
        <v>29653</v>
      </c>
      <c r="D80" s="49">
        <f aca="true" t="shared" si="21" ref="D80:N80">SUM(D81:D84)</f>
        <v>56994</v>
      </c>
      <c r="E80" s="49">
        <f t="shared" si="21"/>
        <v>87893</v>
      </c>
      <c r="F80" s="49">
        <f t="shared" si="21"/>
        <v>116835</v>
      </c>
      <c r="G80" s="49">
        <f t="shared" si="21"/>
        <v>0</v>
      </c>
      <c r="H80" s="49">
        <f t="shared" si="21"/>
        <v>0</v>
      </c>
      <c r="I80" s="49">
        <f t="shared" si="21"/>
        <v>0</v>
      </c>
      <c r="J80" s="49">
        <f t="shared" si="21"/>
        <v>0</v>
      </c>
      <c r="K80" s="49">
        <f t="shared" si="21"/>
        <v>0</v>
      </c>
      <c r="L80" s="49">
        <f t="shared" si="21"/>
        <v>0</v>
      </c>
      <c r="M80" s="49">
        <f t="shared" si="21"/>
        <v>0</v>
      </c>
      <c r="N80" s="49">
        <f t="shared" si="21"/>
        <v>0</v>
      </c>
    </row>
    <row r="81" spans="1:14" ht="12.75">
      <c r="A81" s="27" t="s">
        <v>29</v>
      </c>
      <c r="B81" s="28" t="s">
        <v>28</v>
      </c>
      <c r="C81" s="46">
        <v>24077</v>
      </c>
      <c r="D81" s="46">
        <v>45889</v>
      </c>
      <c r="E81" s="46">
        <v>69966</v>
      </c>
      <c r="F81" s="46">
        <v>93336</v>
      </c>
      <c r="G81" s="46"/>
      <c r="H81" s="46"/>
      <c r="I81" s="46"/>
      <c r="J81" s="46"/>
      <c r="K81" s="46"/>
      <c r="L81" s="46"/>
      <c r="M81" s="46"/>
      <c r="N81" s="46"/>
    </row>
    <row r="82" spans="1:14" ht="12.75">
      <c r="A82" s="27" t="s">
        <v>31</v>
      </c>
      <c r="B82" s="28" t="s">
        <v>30</v>
      </c>
      <c r="C82" s="46">
        <v>5576</v>
      </c>
      <c r="D82" s="46">
        <v>11105</v>
      </c>
      <c r="E82" s="46">
        <v>16677</v>
      </c>
      <c r="F82" s="46">
        <v>22249</v>
      </c>
      <c r="G82" s="46"/>
      <c r="H82" s="46"/>
      <c r="I82" s="46"/>
      <c r="J82" s="46"/>
      <c r="K82" s="46"/>
      <c r="L82" s="46"/>
      <c r="M82" s="46"/>
      <c r="N82" s="46"/>
    </row>
    <row r="83" spans="1:14" ht="12.75">
      <c r="A83" s="27" t="s">
        <v>110</v>
      </c>
      <c r="B83" s="28" t="s">
        <v>109</v>
      </c>
      <c r="C83" s="46"/>
      <c r="D83" s="46"/>
      <c r="E83" s="46">
        <v>220</v>
      </c>
      <c r="F83" s="46">
        <v>220</v>
      </c>
      <c r="G83" s="46"/>
      <c r="H83" s="46"/>
      <c r="I83" s="46"/>
      <c r="J83" s="46"/>
      <c r="K83" s="46"/>
      <c r="L83" s="46"/>
      <c r="M83" s="46"/>
      <c r="N83" s="46"/>
    </row>
    <row r="84" spans="1:14" ht="12.75">
      <c r="A84" s="27" t="s">
        <v>33</v>
      </c>
      <c r="B84" s="28" t="s">
        <v>32</v>
      </c>
      <c r="C84" s="46"/>
      <c r="D84" s="46"/>
      <c r="E84" s="46">
        <v>1030</v>
      </c>
      <c r="F84" s="46">
        <v>1030</v>
      </c>
      <c r="G84" s="46"/>
      <c r="H84" s="46"/>
      <c r="I84" s="46"/>
      <c r="J84" s="46"/>
      <c r="K84" s="46"/>
      <c r="L84" s="46"/>
      <c r="M84" s="46"/>
      <c r="N84" s="46"/>
    </row>
    <row r="85" spans="1:14" ht="12.75">
      <c r="A85" s="30" t="s">
        <v>35</v>
      </c>
      <c r="B85" s="25" t="s">
        <v>34</v>
      </c>
      <c r="C85" s="49">
        <f>SUM(C86:C90)</f>
        <v>5854</v>
      </c>
      <c r="D85" s="49">
        <f aca="true" t="shared" si="22" ref="D85:N85">SUM(D86:D90)</f>
        <v>8330</v>
      </c>
      <c r="E85" s="49">
        <f t="shared" si="22"/>
        <v>10775</v>
      </c>
      <c r="F85" s="49">
        <f t="shared" si="22"/>
        <v>13282</v>
      </c>
      <c r="G85" s="49">
        <f t="shared" si="22"/>
        <v>0</v>
      </c>
      <c r="H85" s="49">
        <f t="shared" si="22"/>
        <v>0</v>
      </c>
      <c r="I85" s="49">
        <f t="shared" si="22"/>
        <v>0</v>
      </c>
      <c r="J85" s="49">
        <f t="shared" si="22"/>
        <v>0</v>
      </c>
      <c r="K85" s="49">
        <f t="shared" si="22"/>
        <v>0</v>
      </c>
      <c r="L85" s="49">
        <f t="shared" si="22"/>
        <v>0</v>
      </c>
      <c r="M85" s="49">
        <f t="shared" si="22"/>
        <v>0</v>
      </c>
      <c r="N85" s="49">
        <f t="shared" si="22"/>
        <v>0</v>
      </c>
    </row>
    <row r="86" spans="1:14" ht="12.75">
      <c r="A86" s="29" t="s">
        <v>99</v>
      </c>
      <c r="B86" s="28" t="s">
        <v>3</v>
      </c>
      <c r="C86" s="46">
        <v>1285</v>
      </c>
      <c r="D86" s="46">
        <v>1285</v>
      </c>
      <c r="E86" s="46">
        <v>1285</v>
      </c>
      <c r="F86" s="46">
        <v>1307</v>
      </c>
      <c r="G86" s="46"/>
      <c r="H86" s="46"/>
      <c r="I86" s="46"/>
      <c r="J86" s="46"/>
      <c r="K86" s="46"/>
      <c r="L86" s="46"/>
      <c r="M86" s="46"/>
      <c r="N86" s="46"/>
    </row>
    <row r="87" spans="1:14" ht="12.75">
      <c r="A87" s="29" t="s">
        <v>37</v>
      </c>
      <c r="B87" s="28" t="s">
        <v>4</v>
      </c>
      <c r="C87" s="46">
        <v>41</v>
      </c>
      <c r="D87" s="46">
        <v>41</v>
      </c>
      <c r="E87" s="46">
        <v>41</v>
      </c>
      <c r="F87" s="46">
        <v>42</v>
      </c>
      <c r="G87" s="46"/>
      <c r="H87" s="46"/>
      <c r="I87" s="46"/>
      <c r="J87" s="46"/>
      <c r="K87" s="46"/>
      <c r="L87" s="46"/>
      <c r="M87" s="46"/>
      <c r="N87" s="46"/>
    </row>
    <row r="88" spans="1:14" ht="12.75">
      <c r="A88" s="29" t="s">
        <v>100</v>
      </c>
      <c r="B88" s="28" t="s">
        <v>5</v>
      </c>
      <c r="C88" s="46">
        <v>4459</v>
      </c>
      <c r="D88" s="46">
        <v>4459</v>
      </c>
      <c r="E88" s="46">
        <v>4459</v>
      </c>
      <c r="F88" s="46">
        <v>4467</v>
      </c>
      <c r="G88" s="46"/>
      <c r="H88" s="46"/>
      <c r="I88" s="46"/>
      <c r="J88" s="46"/>
      <c r="K88" s="46"/>
      <c r="L88" s="46"/>
      <c r="M88" s="46"/>
      <c r="N88" s="46"/>
    </row>
    <row r="89" spans="1:14" ht="12.75">
      <c r="A89" s="29" t="s">
        <v>101</v>
      </c>
      <c r="B89" s="28" t="s">
        <v>17</v>
      </c>
      <c r="C89" s="46">
        <v>69</v>
      </c>
      <c r="D89" s="46">
        <v>69</v>
      </c>
      <c r="E89" s="46">
        <v>69</v>
      </c>
      <c r="F89" s="46">
        <v>70</v>
      </c>
      <c r="G89" s="46"/>
      <c r="H89" s="46"/>
      <c r="I89" s="46"/>
      <c r="J89" s="46"/>
      <c r="K89" s="46"/>
      <c r="L89" s="46"/>
      <c r="M89" s="46"/>
      <c r="N89" s="46"/>
    </row>
    <row r="90" spans="1:14" ht="12.75">
      <c r="A90" s="16" t="s">
        <v>126</v>
      </c>
      <c r="B90" s="17" t="s">
        <v>125</v>
      </c>
      <c r="C90" s="46"/>
      <c r="D90" s="46">
        <v>2476</v>
      </c>
      <c r="E90" s="46">
        <v>4921</v>
      </c>
      <c r="F90" s="46">
        <v>7396</v>
      </c>
      <c r="G90" s="46"/>
      <c r="H90" s="46"/>
      <c r="I90" s="46"/>
      <c r="J90" s="46"/>
      <c r="K90" s="46"/>
      <c r="L90" s="46"/>
      <c r="M90" s="46"/>
      <c r="N90" s="46"/>
    </row>
    <row r="91" spans="1:14" ht="12.75">
      <c r="A91" s="30" t="s">
        <v>84</v>
      </c>
      <c r="B91" s="25">
        <v>20</v>
      </c>
      <c r="C91" s="49">
        <f>C92+C102+C103+C105+C107+C108</f>
        <v>5033.129999999999</v>
      </c>
      <c r="D91" s="49">
        <f aca="true" t="shared" si="23" ref="D91:N91">D92+D102+D103+D105+D107+D108</f>
        <v>16817.100000000002</v>
      </c>
      <c r="E91" s="49">
        <f t="shared" si="23"/>
        <v>21783.93</v>
      </c>
      <c r="F91" s="49">
        <f t="shared" si="23"/>
        <v>37386.84999999999</v>
      </c>
      <c r="G91" s="49">
        <f t="shared" si="23"/>
        <v>0</v>
      </c>
      <c r="H91" s="49">
        <f t="shared" si="23"/>
        <v>0</v>
      </c>
      <c r="I91" s="49">
        <f t="shared" si="23"/>
        <v>0</v>
      </c>
      <c r="J91" s="49">
        <f t="shared" si="23"/>
        <v>0</v>
      </c>
      <c r="K91" s="49">
        <f t="shared" si="23"/>
        <v>0</v>
      </c>
      <c r="L91" s="49">
        <f t="shared" si="23"/>
        <v>0</v>
      </c>
      <c r="M91" s="49">
        <f t="shared" si="23"/>
        <v>0</v>
      </c>
      <c r="N91" s="49">
        <f t="shared" si="23"/>
        <v>0</v>
      </c>
    </row>
    <row r="92" spans="1:14" ht="12.75">
      <c r="A92" s="26" t="s">
        <v>40</v>
      </c>
      <c r="B92" s="25" t="s">
        <v>7</v>
      </c>
      <c r="C92" s="45">
        <f>SUM(C93:C101)</f>
        <v>4702.86</v>
      </c>
      <c r="D92" s="45">
        <f aca="true" t="shared" si="24" ref="D92:N92">SUM(D93:D101)</f>
        <v>16154.19</v>
      </c>
      <c r="E92" s="45">
        <f t="shared" si="24"/>
        <v>18421.690000000002</v>
      </c>
      <c r="F92" s="45">
        <f t="shared" si="24"/>
        <v>32873.2</v>
      </c>
      <c r="G92" s="45">
        <f t="shared" si="24"/>
        <v>0</v>
      </c>
      <c r="H92" s="45">
        <f t="shared" si="24"/>
        <v>0</v>
      </c>
      <c r="I92" s="45">
        <f t="shared" si="24"/>
        <v>0</v>
      </c>
      <c r="J92" s="45">
        <f t="shared" si="24"/>
        <v>0</v>
      </c>
      <c r="K92" s="45">
        <f t="shared" si="24"/>
        <v>0</v>
      </c>
      <c r="L92" s="45">
        <f t="shared" si="24"/>
        <v>0</v>
      </c>
      <c r="M92" s="45">
        <f t="shared" si="24"/>
        <v>0</v>
      </c>
      <c r="N92" s="45">
        <f t="shared" si="24"/>
        <v>0</v>
      </c>
    </row>
    <row r="93" spans="1:14" ht="12.75">
      <c r="A93" s="29" t="s">
        <v>42</v>
      </c>
      <c r="B93" s="28" t="s">
        <v>41</v>
      </c>
      <c r="C93" s="46"/>
      <c r="D93" s="46"/>
      <c r="E93" s="46">
        <v>254.27</v>
      </c>
      <c r="F93" s="46">
        <v>3954.31</v>
      </c>
      <c r="G93" s="46"/>
      <c r="H93" s="46"/>
      <c r="I93" s="46"/>
      <c r="J93" s="46"/>
      <c r="K93" s="46"/>
      <c r="L93" s="46"/>
      <c r="M93" s="46"/>
      <c r="N93" s="46"/>
    </row>
    <row r="94" spans="1:14" ht="12.75">
      <c r="A94" s="29" t="s">
        <v>44</v>
      </c>
      <c r="B94" s="28" t="s">
        <v>43</v>
      </c>
      <c r="C94" s="46"/>
      <c r="D94" s="46"/>
      <c r="E94" s="46"/>
      <c r="F94" s="46">
        <v>999.68</v>
      </c>
      <c r="G94" s="46"/>
      <c r="H94" s="46"/>
      <c r="I94" s="46"/>
      <c r="J94" s="46"/>
      <c r="K94" s="46"/>
      <c r="L94" s="46"/>
      <c r="M94" s="46"/>
      <c r="N94" s="46"/>
    </row>
    <row r="95" spans="1:14" ht="12.75">
      <c r="A95" s="29" t="s">
        <v>46</v>
      </c>
      <c r="B95" s="28" t="s">
        <v>45</v>
      </c>
      <c r="C95" s="46">
        <v>715.83</v>
      </c>
      <c r="D95" s="46">
        <v>7718.7</v>
      </c>
      <c r="E95" s="46">
        <v>2121.18</v>
      </c>
      <c r="F95" s="46">
        <v>8140.45</v>
      </c>
      <c r="G95" s="46"/>
      <c r="H95" s="46"/>
      <c r="I95" s="46"/>
      <c r="J95" s="46"/>
      <c r="K95" s="46"/>
      <c r="L95" s="46"/>
      <c r="M95" s="46"/>
      <c r="N95" s="46"/>
    </row>
    <row r="96" spans="1:14" ht="12.75">
      <c r="A96" s="29" t="s">
        <v>48</v>
      </c>
      <c r="B96" s="28" t="s">
        <v>47</v>
      </c>
      <c r="C96" s="46">
        <v>528.98</v>
      </c>
      <c r="D96" s="46">
        <v>1329.96</v>
      </c>
      <c r="E96" s="46">
        <v>1858.94</v>
      </c>
      <c r="F96" s="46">
        <v>2228.05</v>
      </c>
      <c r="G96" s="46"/>
      <c r="H96" s="46"/>
      <c r="I96" s="46"/>
      <c r="J96" s="46"/>
      <c r="K96" s="46"/>
      <c r="L96" s="46"/>
      <c r="M96" s="46"/>
      <c r="N96" s="46"/>
    </row>
    <row r="97" spans="1:14" ht="12.75">
      <c r="A97" s="29" t="s">
        <v>50</v>
      </c>
      <c r="B97" s="28" t="s">
        <v>49</v>
      </c>
      <c r="C97" s="46"/>
      <c r="D97" s="46"/>
      <c r="E97" s="46">
        <v>2649.19</v>
      </c>
      <c r="F97" s="46">
        <v>2649.19</v>
      </c>
      <c r="G97" s="46"/>
      <c r="H97" s="46"/>
      <c r="I97" s="46"/>
      <c r="J97" s="46"/>
      <c r="K97" s="46"/>
      <c r="L97" s="46"/>
      <c r="M97" s="46"/>
      <c r="N97" s="46"/>
    </row>
    <row r="98" spans="1:14" ht="12.75">
      <c r="A98" s="29" t="s">
        <v>52</v>
      </c>
      <c r="B98" s="28" t="s">
        <v>51</v>
      </c>
      <c r="C98" s="46"/>
      <c r="D98" s="46"/>
      <c r="E98" s="46">
        <v>474.85</v>
      </c>
      <c r="F98" s="46">
        <v>474.85</v>
      </c>
      <c r="G98" s="46"/>
      <c r="H98" s="46"/>
      <c r="I98" s="46"/>
      <c r="J98" s="46"/>
      <c r="K98" s="46"/>
      <c r="L98" s="46"/>
      <c r="M98" s="46"/>
      <c r="N98" s="46"/>
    </row>
    <row r="99" spans="1:14" ht="12.75">
      <c r="A99" s="29" t="s">
        <v>54</v>
      </c>
      <c r="B99" s="28" t="s">
        <v>53</v>
      </c>
      <c r="C99" s="46">
        <v>283.89</v>
      </c>
      <c r="D99" s="46">
        <v>444.19</v>
      </c>
      <c r="E99" s="46">
        <v>601.73</v>
      </c>
      <c r="F99" s="46">
        <v>634.47</v>
      </c>
      <c r="G99" s="46"/>
      <c r="H99" s="46"/>
      <c r="I99" s="46"/>
      <c r="J99" s="46"/>
      <c r="K99" s="46"/>
      <c r="L99" s="46"/>
      <c r="M99" s="46"/>
      <c r="N99" s="46"/>
    </row>
    <row r="100" spans="1:14" ht="12.75">
      <c r="A100" s="29" t="s">
        <v>56</v>
      </c>
      <c r="B100" s="28" t="s">
        <v>55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>
      <c r="A101" s="29" t="s">
        <v>58</v>
      </c>
      <c r="B101" s="28" t="s">
        <v>57</v>
      </c>
      <c r="C101" s="46">
        <v>3174.16</v>
      </c>
      <c r="D101" s="46">
        <v>6661.34</v>
      </c>
      <c r="E101" s="46">
        <v>10461.53</v>
      </c>
      <c r="F101" s="46">
        <v>13792.2</v>
      </c>
      <c r="G101" s="46"/>
      <c r="H101" s="46"/>
      <c r="I101" s="46"/>
      <c r="J101" s="46"/>
      <c r="K101" s="46"/>
      <c r="L101" s="46"/>
      <c r="M101" s="46"/>
      <c r="N101" s="46"/>
    </row>
    <row r="102" spans="1:14" ht="12.75">
      <c r="A102" s="26" t="s">
        <v>59</v>
      </c>
      <c r="B102" s="25" t="s">
        <v>8</v>
      </c>
      <c r="C102" s="50"/>
      <c r="D102" s="50"/>
      <c r="E102" s="50">
        <v>390.42</v>
      </c>
      <c r="F102" s="50">
        <v>390.42</v>
      </c>
      <c r="G102" s="50"/>
      <c r="H102" s="50"/>
      <c r="I102" s="50"/>
      <c r="J102" s="50"/>
      <c r="K102" s="50"/>
      <c r="L102" s="50"/>
      <c r="M102" s="50"/>
      <c r="N102" s="50"/>
    </row>
    <row r="103" spans="1:14" ht="12.75">
      <c r="A103" s="26" t="s">
        <v>10</v>
      </c>
      <c r="B103" s="25" t="s">
        <v>9</v>
      </c>
      <c r="C103" s="45">
        <f>SUM(C104:C104)</f>
        <v>0</v>
      </c>
      <c r="D103" s="45">
        <f aca="true" t="shared" si="25" ref="D103:N103">SUM(D104:D104)</f>
        <v>0</v>
      </c>
      <c r="E103" s="45">
        <f t="shared" si="25"/>
        <v>0</v>
      </c>
      <c r="F103" s="45">
        <f t="shared" si="25"/>
        <v>0</v>
      </c>
      <c r="G103" s="45">
        <f t="shared" si="25"/>
        <v>0</v>
      </c>
      <c r="H103" s="45">
        <f t="shared" si="25"/>
        <v>0</v>
      </c>
      <c r="I103" s="45">
        <f t="shared" si="25"/>
        <v>0</v>
      </c>
      <c r="J103" s="45">
        <f t="shared" si="25"/>
        <v>0</v>
      </c>
      <c r="K103" s="45">
        <f t="shared" si="25"/>
        <v>0</v>
      </c>
      <c r="L103" s="45">
        <f t="shared" si="25"/>
        <v>0</v>
      </c>
      <c r="M103" s="45">
        <f t="shared" si="25"/>
        <v>0</v>
      </c>
      <c r="N103" s="45">
        <f t="shared" si="25"/>
        <v>0</v>
      </c>
    </row>
    <row r="104" spans="1:14" ht="12.75">
      <c r="A104" s="29" t="s">
        <v>75</v>
      </c>
      <c r="B104" s="28" t="s">
        <v>74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>
      <c r="A105" s="26" t="s">
        <v>61</v>
      </c>
      <c r="B105" s="25" t="s">
        <v>60</v>
      </c>
      <c r="C105" s="45">
        <f>SUM(C106:C106)</f>
        <v>0</v>
      </c>
      <c r="D105" s="45">
        <f aca="true" t="shared" si="26" ref="D105:N105">SUM(D106:D106)</f>
        <v>0</v>
      </c>
      <c r="E105" s="45">
        <f t="shared" si="26"/>
        <v>1976.04</v>
      </c>
      <c r="F105" s="45">
        <f t="shared" si="26"/>
        <v>2566.04</v>
      </c>
      <c r="G105" s="45">
        <f t="shared" si="26"/>
        <v>0</v>
      </c>
      <c r="H105" s="45">
        <f t="shared" si="26"/>
        <v>0</v>
      </c>
      <c r="I105" s="45">
        <f t="shared" si="26"/>
        <v>0</v>
      </c>
      <c r="J105" s="45">
        <f t="shared" si="26"/>
        <v>0</v>
      </c>
      <c r="K105" s="45">
        <f t="shared" si="26"/>
        <v>0</v>
      </c>
      <c r="L105" s="45">
        <f t="shared" si="26"/>
        <v>0</v>
      </c>
      <c r="M105" s="45">
        <f t="shared" si="26"/>
        <v>0</v>
      </c>
      <c r="N105" s="45">
        <f t="shared" si="26"/>
        <v>0</v>
      </c>
    </row>
    <row r="106" spans="1:14" ht="12.75">
      <c r="A106" s="29" t="s">
        <v>63</v>
      </c>
      <c r="B106" s="28" t="s">
        <v>11</v>
      </c>
      <c r="C106" s="46"/>
      <c r="D106" s="46"/>
      <c r="E106" s="46">
        <v>1976.04</v>
      </c>
      <c r="F106" s="46">
        <v>2566.04</v>
      </c>
      <c r="G106" s="46"/>
      <c r="H106" s="46"/>
      <c r="I106" s="46"/>
      <c r="J106" s="46"/>
      <c r="K106" s="46"/>
      <c r="L106" s="46"/>
      <c r="M106" s="46"/>
      <c r="N106" s="46"/>
    </row>
    <row r="107" spans="1:14" ht="12.75">
      <c r="A107" s="26" t="s">
        <v>64</v>
      </c>
      <c r="B107" s="25" t="s">
        <v>12</v>
      </c>
      <c r="C107" s="50">
        <v>330.27</v>
      </c>
      <c r="D107" s="50">
        <v>662.91</v>
      </c>
      <c r="E107" s="50">
        <v>995.78</v>
      </c>
      <c r="F107" s="50">
        <v>1328.59</v>
      </c>
      <c r="G107" s="50"/>
      <c r="H107" s="50"/>
      <c r="I107" s="50"/>
      <c r="J107" s="50"/>
      <c r="K107" s="50"/>
      <c r="L107" s="50"/>
      <c r="M107" s="50"/>
      <c r="N107" s="50"/>
    </row>
    <row r="108" spans="1:14" ht="12.75">
      <c r="A108" s="26" t="s">
        <v>15</v>
      </c>
      <c r="B108" s="25" t="s">
        <v>14</v>
      </c>
      <c r="C108" s="45">
        <f>SUM(C109:C110)</f>
        <v>0</v>
      </c>
      <c r="D108" s="45">
        <f aca="true" t="shared" si="27" ref="D108:N108">SUM(D109:D110)</f>
        <v>0</v>
      </c>
      <c r="E108" s="45">
        <f t="shared" si="27"/>
        <v>0</v>
      </c>
      <c r="F108" s="45">
        <f t="shared" si="27"/>
        <v>228.6</v>
      </c>
      <c r="G108" s="45">
        <f t="shared" si="27"/>
        <v>0</v>
      </c>
      <c r="H108" s="45">
        <f t="shared" si="27"/>
        <v>0</v>
      </c>
      <c r="I108" s="45">
        <f t="shared" si="27"/>
        <v>0</v>
      </c>
      <c r="J108" s="45">
        <f t="shared" si="27"/>
        <v>0</v>
      </c>
      <c r="K108" s="45">
        <f t="shared" si="27"/>
        <v>0</v>
      </c>
      <c r="L108" s="45">
        <f t="shared" si="27"/>
        <v>0</v>
      </c>
      <c r="M108" s="45">
        <f t="shared" si="27"/>
        <v>0</v>
      </c>
      <c r="N108" s="45">
        <f t="shared" si="27"/>
        <v>0</v>
      </c>
    </row>
    <row r="109" spans="1:14" ht="12.75">
      <c r="A109" s="29" t="s">
        <v>73</v>
      </c>
      <c r="B109" s="28" t="s">
        <v>71</v>
      </c>
      <c r="C109" s="46"/>
      <c r="D109" s="46"/>
      <c r="E109" s="46"/>
      <c r="F109" s="46">
        <v>228.6</v>
      </c>
      <c r="G109" s="46"/>
      <c r="H109" s="46"/>
      <c r="I109" s="46"/>
      <c r="J109" s="46"/>
      <c r="K109" s="46"/>
      <c r="L109" s="46"/>
      <c r="M109" s="46"/>
      <c r="N109" s="46"/>
    </row>
    <row r="110" spans="1:14" ht="12.75">
      <c r="A110" s="29" t="s">
        <v>68</v>
      </c>
      <c r="B110" s="28" t="s">
        <v>66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>
      <c r="A111" s="2" t="s">
        <v>107</v>
      </c>
      <c r="B111" s="25">
        <v>59</v>
      </c>
      <c r="C111" s="45">
        <f>C112</f>
        <v>0</v>
      </c>
      <c r="D111" s="45">
        <f aca="true" t="shared" si="28" ref="D111:N111">D112</f>
        <v>0</v>
      </c>
      <c r="E111" s="45">
        <f t="shared" si="28"/>
        <v>0</v>
      </c>
      <c r="F111" s="45">
        <f t="shared" si="28"/>
        <v>0</v>
      </c>
      <c r="G111" s="45">
        <f t="shared" si="28"/>
        <v>0</v>
      </c>
      <c r="H111" s="45">
        <f t="shared" si="28"/>
        <v>0</v>
      </c>
      <c r="I111" s="45">
        <f t="shared" si="28"/>
        <v>0</v>
      </c>
      <c r="J111" s="45">
        <f t="shared" si="28"/>
        <v>0</v>
      </c>
      <c r="K111" s="45">
        <f t="shared" si="28"/>
        <v>0</v>
      </c>
      <c r="L111" s="45">
        <f t="shared" si="28"/>
        <v>0</v>
      </c>
      <c r="M111" s="45">
        <f t="shared" si="28"/>
        <v>0</v>
      </c>
      <c r="N111" s="45">
        <f t="shared" si="28"/>
        <v>0</v>
      </c>
    </row>
    <row r="112" spans="1:14" ht="12.75">
      <c r="A112" s="29" t="s">
        <v>88</v>
      </c>
      <c r="B112" s="28" t="s">
        <v>87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</sheetData>
  <sheetProtection/>
  <mergeCells count="4">
    <mergeCell ref="A3:C3"/>
    <mergeCell ref="A2:N2"/>
    <mergeCell ref="A65:N65"/>
    <mergeCell ref="A66:D66"/>
  </mergeCells>
  <printOptions horizontalCentered="1"/>
  <pageMargins left="0.35433070866141736" right="0.1968503937007874" top="0.5905511811023623" bottom="0.3937007874015748" header="0" footer="0"/>
  <pageSetup horizontalDpi="300" verticalDpi="300" orientation="landscape" paperSize="8" scale="82" r:id="rId1"/>
  <ignoredErrors>
    <ignoredError sqref="B18 B39 B34:B36 B20:B24 B9:B10 B14 B11 B28:B33 B41" twoDigitTextYear="1"/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PREFECTURA</dc:creator>
  <cp:keywords/>
  <dc:description/>
  <cp:lastModifiedBy>User</cp:lastModifiedBy>
  <cp:lastPrinted>2017-12-22T07:58:13Z</cp:lastPrinted>
  <dcterms:created xsi:type="dcterms:W3CDTF">2004-02-13T21:03:15Z</dcterms:created>
  <dcterms:modified xsi:type="dcterms:W3CDTF">2018-05-16T06:57:27Z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